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itslgfiles01\糸島市ファイルサーバ\02010企画秘書課\★行政改革推進係★\04 ふるさと応援寄附\■契約関係\R8年度\00_公募型プロポーザル\01　公募\"/>
    </mc:Choice>
  </mc:AlternateContent>
  <xr:revisionPtr revIDLastSave="0" documentId="13_ncr:1_{A1B3605D-6C4A-4D9F-97B3-11E68B63F83D}" xr6:coauthVersionLast="47" xr6:coauthVersionMax="47" xr10:uidLastSave="{00000000-0000-0000-0000-000000000000}"/>
  <bookViews>
    <workbookView xWindow="-120" yWindow="-120" windowWidth="20730" windowHeight="11040" xr2:uid="{00000000-000D-0000-FFFF-FFFF00000000}"/>
  </bookViews>
  <sheets>
    <sheet name="様式７" sheetId="1" r:id="rId1"/>
    <sheet name="記入例" sheetId="3" r:id="rId2"/>
  </sheets>
  <definedNames>
    <definedName name="_xlnm.Print_Area" localSheetId="1">記入例!$B$1:$N$45</definedName>
    <definedName name="_xlnm.Print_Area" localSheetId="0">様式７!$B$1:$M$45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1" i="3" l="1"/>
  <c r="M40" i="3"/>
  <c r="M39" i="3"/>
  <c r="M36" i="3"/>
  <c r="M35" i="3"/>
  <c r="M34" i="3"/>
  <c r="L36" i="3"/>
  <c r="L34" i="3"/>
  <c r="J39" i="3"/>
  <c r="G41" i="3"/>
  <c r="G40" i="3"/>
  <c r="G39" i="3"/>
  <c r="I36" i="3"/>
  <c r="I34" i="3"/>
  <c r="D41" i="3"/>
  <c r="D40" i="3"/>
  <c r="D39" i="3"/>
  <c r="F36" i="3"/>
  <c r="F34" i="3"/>
  <c r="M30" i="3"/>
  <c r="M29" i="3"/>
  <c r="M28" i="3"/>
  <c r="M27" i="3"/>
  <c r="M26" i="3"/>
  <c r="M25" i="3"/>
  <c r="M24" i="3"/>
  <c r="M23" i="3"/>
  <c r="M22" i="3"/>
  <c r="M21" i="3"/>
  <c r="M17" i="3"/>
  <c r="J30" i="3"/>
  <c r="G30" i="3"/>
  <c r="D30" i="3"/>
  <c r="D29" i="3"/>
  <c r="E28" i="3"/>
  <c r="F27" i="3"/>
  <c r="F26" i="3"/>
  <c r="F25" i="3"/>
  <c r="F24" i="3"/>
  <c r="F23" i="3"/>
  <c r="F22" i="3"/>
  <c r="F21" i="3"/>
  <c r="G28" i="3"/>
  <c r="G29" i="3"/>
  <c r="H28" i="3"/>
  <c r="I27" i="3"/>
  <c r="I26" i="3"/>
  <c r="I25" i="3"/>
  <c r="I24" i="3"/>
  <c r="I23" i="3"/>
  <c r="I22" i="3"/>
  <c r="I21" i="3"/>
  <c r="M41" i="1"/>
  <c r="M40" i="1"/>
  <c r="M39" i="1"/>
  <c r="M38" i="1"/>
  <c r="M37" i="1"/>
  <c r="M36" i="1"/>
  <c r="M35" i="1"/>
  <c r="M34" i="1"/>
  <c r="J41" i="1"/>
  <c r="J40" i="1"/>
  <c r="J39" i="1"/>
  <c r="G41" i="1"/>
  <c r="G40" i="1"/>
  <c r="G39" i="1"/>
  <c r="D41" i="1"/>
  <c r="D40" i="1"/>
  <c r="D39" i="1"/>
  <c r="M30" i="1"/>
  <c r="M29" i="1"/>
  <c r="M28" i="1"/>
  <c r="M27" i="1"/>
  <c r="M26" i="1"/>
  <c r="M25" i="1"/>
  <c r="M24" i="1"/>
  <c r="M23" i="1"/>
  <c r="M22" i="1"/>
  <c r="M21" i="1"/>
  <c r="J30" i="1"/>
  <c r="J29" i="1"/>
  <c r="G30" i="1"/>
  <c r="G29" i="1"/>
  <c r="D30" i="1"/>
  <c r="D29" i="1"/>
  <c r="K28" i="1"/>
  <c r="J28" i="1"/>
  <c r="H28" i="1"/>
  <c r="G28" i="1"/>
  <c r="D28" i="1"/>
  <c r="E28" i="1"/>
  <c r="M17" i="1"/>
  <c r="L27" i="1"/>
  <c r="L26" i="1"/>
  <c r="L25" i="1"/>
  <c r="I27" i="1"/>
  <c r="I26" i="1"/>
  <c r="I25" i="1"/>
  <c r="F27" i="1"/>
  <c r="F26" i="1"/>
  <c r="F25" i="1"/>
  <c r="L24" i="1"/>
  <c r="L23" i="1"/>
  <c r="L22" i="1"/>
  <c r="L21" i="1"/>
  <c r="I24" i="1"/>
  <c r="I23" i="1"/>
  <c r="I22" i="1"/>
  <c r="I21" i="1"/>
  <c r="F24" i="1"/>
  <c r="F23" i="1"/>
  <c r="F22" i="1"/>
  <c r="F21" i="1"/>
  <c r="M38" i="3"/>
  <c r="M37" i="3"/>
  <c r="J28" i="3"/>
  <c r="D28" i="3"/>
  <c r="L27" i="3"/>
  <c r="L26" i="3"/>
  <c r="L25" i="3"/>
  <c r="L24" i="3"/>
  <c r="L23" i="3"/>
  <c r="L22" i="3"/>
  <c r="L21" i="3"/>
  <c r="K28" i="3" s="1"/>
  <c r="J40" i="3" l="1"/>
  <c r="J41" i="3" s="1"/>
  <c r="J29" i="3"/>
</calcChain>
</file>

<file path=xl/sharedStrings.xml><?xml version="1.0" encoding="utf-8"?>
<sst xmlns="http://schemas.openxmlformats.org/spreadsheetml/2006/main" count="153" uniqueCount="35">
  <si>
    <t>率・単価</t>
    <rPh sb="0" eb="1">
      <t>リツ</t>
    </rPh>
    <rPh sb="2" eb="4">
      <t>タンカ</t>
    </rPh>
    <phoneticPr fontId="2"/>
  </si>
  <si>
    <t>金額</t>
    <rPh sb="0" eb="2">
      <t>キンガク</t>
    </rPh>
    <phoneticPr fontId="2"/>
  </si>
  <si>
    <t>小　　計</t>
    <rPh sb="0" eb="1">
      <t>ショウ</t>
    </rPh>
    <rPh sb="3" eb="4">
      <t>ケイ</t>
    </rPh>
    <phoneticPr fontId="2"/>
  </si>
  <si>
    <t>合　　計</t>
    <rPh sb="0" eb="1">
      <t>ア</t>
    </rPh>
    <rPh sb="3" eb="4">
      <t>ケイ</t>
    </rPh>
    <phoneticPr fontId="2"/>
  </si>
  <si>
    <t>－</t>
    <phoneticPr fontId="2"/>
  </si>
  <si>
    <t xml:space="preserve"> 寄附受領証明書発行</t>
    <rPh sb="1" eb="3">
      <t>キフ</t>
    </rPh>
    <rPh sb="3" eb="5">
      <t>ジュリョウ</t>
    </rPh>
    <rPh sb="5" eb="8">
      <t>ショウメイショ</t>
    </rPh>
    <rPh sb="8" eb="10">
      <t>ハッコウ</t>
    </rPh>
    <phoneticPr fontId="2"/>
  </si>
  <si>
    <t xml:space="preserve"> 税額控除特例申請書発行
 （書面）</t>
    <rPh sb="1" eb="3">
      <t>ゼイガク</t>
    </rPh>
    <rPh sb="3" eb="5">
      <t>コウジョ</t>
    </rPh>
    <rPh sb="5" eb="7">
      <t>トクレイ</t>
    </rPh>
    <rPh sb="7" eb="10">
      <t>シンセイショ</t>
    </rPh>
    <rPh sb="10" eb="12">
      <t>ハッコウ</t>
    </rPh>
    <rPh sb="15" eb="17">
      <t>ショメン</t>
    </rPh>
    <phoneticPr fontId="2"/>
  </si>
  <si>
    <t xml:space="preserve"> 税額控除特例申請書発行
 （電子）</t>
    <rPh sb="1" eb="3">
      <t>ゼイガク</t>
    </rPh>
    <rPh sb="3" eb="5">
      <t>コウジョ</t>
    </rPh>
    <rPh sb="5" eb="7">
      <t>トクレイ</t>
    </rPh>
    <rPh sb="7" eb="10">
      <t>シンセイショ</t>
    </rPh>
    <rPh sb="10" eb="12">
      <t>ハッコウ</t>
    </rPh>
    <rPh sb="15" eb="17">
      <t>デンシ</t>
    </rPh>
    <phoneticPr fontId="2"/>
  </si>
  <si>
    <t>ふるさと応援寄附に係る寄附目標額</t>
    <rPh sb="4" eb="6">
      <t>オウエン</t>
    </rPh>
    <rPh sb="6" eb="8">
      <t>キフ</t>
    </rPh>
    <rPh sb="9" eb="10">
      <t>カカ</t>
    </rPh>
    <rPh sb="11" eb="13">
      <t>キフ</t>
    </rPh>
    <rPh sb="13" eb="16">
      <t>モクヒョウガク</t>
    </rPh>
    <phoneticPr fontId="2"/>
  </si>
  <si>
    <t>令和 ９ 年度</t>
    <rPh sb="0" eb="2">
      <t>レイワ</t>
    </rPh>
    <rPh sb="5" eb="7">
      <t>ネンド</t>
    </rPh>
    <phoneticPr fontId="2"/>
  </si>
  <si>
    <t>令和 10 年度</t>
    <rPh sb="0" eb="2">
      <t>レイワ</t>
    </rPh>
    <rPh sb="6" eb="8">
      <t>ネンド</t>
    </rPh>
    <phoneticPr fontId="2"/>
  </si>
  <si>
    <t>令和 11 年度</t>
    <rPh sb="0" eb="2">
      <t>レイワ</t>
    </rPh>
    <rPh sb="6" eb="8">
      <t>ネンド</t>
    </rPh>
    <phoneticPr fontId="2"/>
  </si>
  <si>
    <t xml:space="preserve"> 仕様書７(2)</t>
    <rPh sb="1" eb="4">
      <t>シヨウショ</t>
    </rPh>
    <phoneticPr fontId="2"/>
  </si>
  <si>
    <t xml:space="preserve"> 仕様書７(4)</t>
    <rPh sb="1" eb="4">
      <t>シヨウショ</t>
    </rPh>
    <phoneticPr fontId="2"/>
  </si>
  <si>
    <t>業務内容
(大項目)</t>
    <rPh sb="0" eb="2">
      <t>ギョウム</t>
    </rPh>
    <rPh sb="2" eb="4">
      <t>ナイヨウ</t>
    </rPh>
    <rPh sb="6" eb="7">
      <t>ダイ</t>
    </rPh>
    <rPh sb="7" eb="9">
      <t>コウモク</t>
    </rPh>
    <phoneticPr fontId="2"/>
  </si>
  <si>
    <t xml:space="preserve"> 仕様書７(1)</t>
    <rPh sb="1" eb="4">
      <t>シヨウショ</t>
    </rPh>
    <phoneticPr fontId="2"/>
  </si>
  <si>
    <t xml:space="preserve"> 仕様書７(3)</t>
    <rPh sb="1" eb="4">
      <t>シヨウショ</t>
    </rPh>
    <phoneticPr fontId="2"/>
  </si>
  <si>
    <t xml:space="preserve"> 仕様書７(5)</t>
    <rPh sb="1" eb="4">
      <t>シヨウショ</t>
    </rPh>
    <phoneticPr fontId="2"/>
  </si>
  <si>
    <t>業務内容
(小項目)</t>
    <rPh sb="0" eb="2">
      <t>ギョウム</t>
    </rPh>
    <rPh sb="2" eb="4">
      <t>ナイヨウ</t>
    </rPh>
    <rPh sb="6" eb="7">
      <t>ショウ</t>
    </rPh>
    <rPh sb="7" eb="9">
      <t>コウモク</t>
    </rPh>
    <phoneticPr fontId="2"/>
  </si>
  <si>
    <t xml:space="preserve"> 仕様書７(6)</t>
    <rPh sb="1" eb="4">
      <t>シヨウショ</t>
    </rPh>
    <phoneticPr fontId="2"/>
  </si>
  <si>
    <t>消費税及び地方消費税の額</t>
    <rPh sb="0" eb="1">
      <t>ショウ</t>
    </rPh>
    <rPh sb="1" eb="2">
      <t>ヒ</t>
    </rPh>
    <rPh sb="2" eb="3">
      <t>ゼイ</t>
    </rPh>
    <rPh sb="3" eb="4">
      <t>オヨ</t>
    </rPh>
    <rPh sb="5" eb="7">
      <t>チホウ</t>
    </rPh>
    <rPh sb="7" eb="9">
      <t>ショウヒ</t>
    </rPh>
    <rPh sb="9" eb="10">
      <t>ゼイ</t>
    </rPh>
    <rPh sb="11" eb="12">
      <t>ガク</t>
    </rPh>
    <phoneticPr fontId="2"/>
  </si>
  <si>
    <t>参　考　見　積　書</t>
    <rPh sb="0" eb="1">
      <t>サン</t>
    </rPh>
    <rPh sb="2" eb="3">
      <t>コウ</t>
    </rPh>
    <rPh sb="4" eb="5">
      <t>ミ</t>
    </rPh>
    <rPh sb="6" eb="7">
      <t>セキ</t>
    </rPh>
    <rPh sb="8" eb="9">
      <t>ショ</t>
    </rPh>
    <phoneticPr fontId="2"/>
  </si>
  <si>
    <t>令和　　年　　月　　日</t>
    <rPh sb="0" eb="2">
      <t>レイワ</t>
    </rPh>
    <rPh sb="4" eb="5">
      <t>ネン</t>
    </rPh>
    <rPh sb="7" eb="8">
      <t>ガツ</t>
    </rPh>
    <rPh sb="10" eb="11">
      <t>ヒ</t>
    </rPh>
    <phoneticPr fontId="2"/>
  </si>
  <si>
    <t>代表者役職・氏名</t>
    <rPh sb="0" eb="3">
      <t>ダイヒョウシャ</t>
    </rPh>
    <rPh sb="3" eb="5">
      <t>ヤクショク</t>
    </rPh>
    <rPh sb="6" eb="8">
      <t>シメイ</t>
    </rPh>
    <phoneticPr fontId="2"/>
  </si>
  <si>
    <t>所　在　地</t>
    <rPh sb="0" eb="1">
      <t>ショ</t>
    </rPh>
    <rPh sb="2" eb="3">
      <t>ザイ</t>
    </rPh>
    <rPh sb="4" eb="5">
      <t>チ</t>
    </rPh>
    <phoneticPr fontId="2"/>
  </si>
  <si>
    <t>事 業 所 名</t>
    <rPh sb="0" eb="1">
      <t>コト</t>
    </rPh>
    <rPh sb="2" eb="3">
      <t>ゴウ</t>
    </rPh>
    <rPh sb="4" eb="5">
      <t>ショ</t>
    </rPh>
    <rPh sb="6" eb="7">
      <t>メイ</t>
    </rPh>
    <phoneticPr fontId="2"/>
  </si>
  <si>
    <t>印</t>
    <rPh sb="0" eb="1">
      <t>イン</t>
    </rPh>
    <phoneticPr fontId="2"/>
  </si>
  <si>
    <t>　糸島市ふるさと応援寄附額向上及び寄附受付等業務に係る委託料について、下記のとおり提案します。</t>
    <rPh sb="1" eb="3">
      <t>イトシマ</t>
    </rPh>
    <rPh sb="3" eb="4">
      <t>シ</t>
    </rPh>
    <rPh sb="8" eb="10">
      <t>オウエン</t>
    </rPh>
    <rPh sb="10" eb="12">
      <t>キフ</t>
    </rPh>
    <rPh sb="12" eb="13">
      <t>ガク</t>
    </rPh>
    <rPh sb="13" eb="15">
      <t>コウジョウ</t>
    </rPh>
    <rPh sb="15" eb="16">
      <t>オヨ</t>
    </rPh>
    <rPh sb="17" eb="19">
      <t>キフ</t>
    </rPh>
    <rPh sb="19" eb="21">
      <t>ウケツケ</t>
    </rPh>
    <rPh sb="21" eb="22">
      <t>トウ</t>
    </rPh>
    <rPh sb="22" eb="24">
      <t>ギョウム</t>
    </rPh>
    <rPh sb="25" eb="26">
      <t>カカ</t>
    </rPh>
    <rPh sb="27" eb="30">
      <t>イタクリョウ</t>
    </rPh>
    <rPh sb="35" eb="37">
      <t>カキ</t>
    </rPh>
    <rPh sb="41" eb="43">
      <t>テイアン</t>
    </rPh>
    <phoneticPr fontId="2"/>
  </si>
  <si>
    <t xml:space="preserve"> 糸島市長　様</t>
    <rPh sb="1" eb="3">
      <t>イトシマ</t>
    </rPh>
    <rPh sb="3" eb="5">
      <t>シチョウ</t>
    </rPh>
    <rPh sb="6" eb="7">
      <t>サマ</t>
    </rPh>
    <phoneticPr fontId="2"/>
  </si>
  <si>
    <t>数量</t>
    <rPh sb="0" eb="2">
      <t>スウリョウ</t>
    </rPh>
    <phoneticPr fontId="2"/>
  </si>
  <si>
    <t>※１… 業務内容(小項目)については、具体的な内容を記載すること。</t>
    <rPh sb="4" eb="6">
      <t>ギョウム</t>
    </rPh>
    <rPh sb="6" eb="8">
      <t>ナイヨウ</t>
    </rPh>
    <rPh sb="9" eb="12">
      <t>ショウコウモク</t>
    </rPh>
    <rPh sb="19" eb="22">
      <t>グタイテキ</t>
    </rPh>
    <rPh sb="23" eb="25">
      <t>ナイヨウ</t>
    </rPh>
    <rPh sb="26" eb="28">
      <t>キサイ</t>
    </rPh>
    <phoneticPr fontId="2"/>
  </si>
  <si>
    <t>※２… 行が不足する場合は、適宜、挿入すること。</t>
    <rPh sb="4" eb="5">
      <t>ギョウ</t>
    </rPh>
    <rPh sb="6" eb="8">
      <t>フソク</t>
    </rPh>
    <rPh sb="10" eb="12">
      <t>バアイ</t>
    </rPh>
    <rPh sb="14" eb="16">
      <t>テキギ</t>
    </rPh>
    <rPh sb="17" eb="19">
      <t>ソウニュウ</t>
    </rPh>
    <phoneticPr fontId="2"/>
  </si>
  <si>
    <t>ステッカー、お礼状の作成・送付</t>
    <rPh sb="7" eb="9">
      <t>レイジョウ</t>
    </rPh>
    <rPh sb="10" eb="12">
      <t>サクセイ</t>
    </rPh>
    <rPh sb="13" eb="15">
      <t>ソウフ</t>
    </rPh>
    <phoneticPr fontId="2"/>
  </si>
  <si>
    <t>雑誌、SNS等の広告媒体を活用した情報発信</t>
    <rPh sb="0" eb="2">
      <t>ザッシ</t>
    </rPh>
    <rPh sb="6" eb="7">
      <t>トウ</t>
    </rPh>
    <rPh sb="8" eb="10">
      <t>コウコク</t>
    </rPh>
    <rPh sb="10" eb="12">
      <t>バイタイ</t>
    </rPh>
    <rPh sb="13" eb="15">
      <t>カツヨウ</t>
    </rPh>
    <rPh sb="17" eb="19">
      <t>ジョウホウ</t>
    </rPh>
    <rPh sb="19" eb="21">
      <t>ハッシン</t>
    </rPh>
    <phoneticPr fontId="2"/>
  </si>
  <si>
    <t>返礼品等を掲載した冊子の作成・送付</t>
    <rPh sb="0" eb="2">
      <t>ヘンレイ</t>
    </rPh>
    <rPh sb="2" eb="3">
      <t>ヒン</t>
    </rPh>
    <rPh sb="3" eb="4">
      <t>トウ</t>
    </rPh>
    <rPh sb="5" eb="7">
      <t>ケイサイ</t>
    </rPh>
    <rPh sb="9" eb="11">
      <t>サッシ</t>
    </rPh>
    <rPh sb="12" eb="14">
      <t>サクセイ</t>
    </rPh>
    <rPh sb="15" eb="17">
      <t>ソウフ</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</si>
</sst>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0.0_ ;[Red]\-#,##0.0\ "/>
    <numFmt numFmtId="178" formatCode="#,##0.0&quot;%&quot;"/>
  </numFmts>
  <fonts count="11">
    <font>
      <sz val="11"/>
      <color theme="1"/>
      <name val="Yu Gothic"/>
      <family val="2"/>
      <scheme val="minor"/>
    </font>
    <font>
      <sz val="11"/>
      <color theme="1"/>
      <name val="ＭＳ 明朝"/>
      <family val="1"/>
      <charset val="128"/>
    </font>
    <font>
      <sz val="6"/>
      <name val="Yu Gothic"/>
      <family val="3"/>
      <charset val="128"/>
      <scheme val="minor"/>
    </font>
    <font>
      <sz val="12"/>
      <color theme="1"/>
      <name val="ＭＳ 明朝"/>
      <family val="1"/>
      <charset val="128"/>
    </font>
    <font>
      <sz val="14"/>
      <color theme="1"/>
      <name val="ＭＳ 明朝"/>
      <family val="1"/>
      <charset val="128"/>
    </font>
    <font>
      <sz val="16"/>
      <color theme="1"/>
      <name val="ＭＳ 明朝"/>
      <family val="1"/>
      <charset val="128"/>
    </font>
    <font>
      <sz val="16"/>
      <color theme="1"/>
      <name val="ＭＳ ゴシック"/>
      <family val="3"/>
      <charset val="128"/>
    </font>
    <font>
      <sz val="14"/>
      <color theme="1"/>
      <name val="ＭＳ ゴシック"/>
      <family val="3"/>
      <charset val="128"/>
    </font>
    <font>
      <sz val="18"/>
      <color theme="1"/>
      <name val="ＭＳ 明朝"/>
      <family val="1"/>
      <charset val="128"/>
    </font>
    <font>
      <sz val="22"/>
      <color theme="1"/>
      <name val="ＭＳ ゴシック"/>
      <family val="3"/>
      <charset val="128"/>
    </font>
    <font>
      <sz val="11"/>
      <color theme="1"/>
      <name val="Yu Gothic"/>
      <family val="2"/>
      <scheme val="minor"/>
    </font>
  </fonts>
  <fills count="3">
    <fill>
      <patternFill patternType="none"/>
    </fill>
    <fill>
      <patternFill patternType="gray125"/>
    </fill>
    <fill>
      <patternFill patternType="solid">
        <fgColor theme="9" tint="0.79998168889431442"/>
        <bgColor indexed="64"/>
      </patternFill>
    </fill>
  </fills>
  <borders count="90">
    <border>
      <left/>
      <right/>
      <top/>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medium">
        <color auto="1"/>
      </left>
      <right style="hair">
        <color auto="1"/>
      </right>
      <top style="hair">
        <color auto="1"/>
      </top>
      <bottom style="medium">
        <color auto="1"/>
      </bottom>
      <diagonal/>
    </border>
    <border>
      <left/>
      <right style="hair">
        <color auto="1"/>
      </right>
      <top style="medium">
        <color auto="1"/>
      </top>
      <bottom style="hair">
        <color auto="1"/>
      </bottom>
      <diagonal/>
    </border>
    <border>
      <left style="hair">
        <color auto="1"/>
      </left>
      <right style="thin">
        <color indexed="64"/>
      </right>
      <top style="medium">
        <color auto="1"/>
      </top>
      <bottom style="hair">
        <color auto="1"/>
      </bottom>
      <diagonal/>
    </border>
    <border>
      <left style="hair">
        <color auto="1"/>
      </left>
      <right style="thin">
        <color indexed="64"/>
      </right>
      <top style="hair">
        <color auto="1"/>
      </top>
      <bottom style="medium">
        <color auto="1"/>
      </bottom>
      <diagonal/>
    </border>
    <border>
      <left/>
      <right style="medium">
        <color auto="1"/>
      </right>
      <top style="medium">
        <color auto="1"/>
      </top>
      <bottom style="hair">
        <color auto="1"/>
      </bottom>
      <diagonal/>
    </border>
    <border>
      <left/>
      <right style="hair">
        <color auto="1"/>
      </right>
      <top/>
      <bottom style="medium">
        <color auto="1"/>
      </bottom>
      <diagonal/>
    </border>
    <border>
      <left style="hair">
        <color auto="1"/>
      </left>
      <right style="hair">
        <color auto="1"/>
      </right>
      <top/>
      <bottom style="medium">
        <color auto="1"/>
      </bottom>
      <diagonal/>
    </border>
    <border>
      <left style="hair">
        <color auto="1"/>
      </left>
      <right style="thin">
        <color indexed="64"/>
      </right>
      <top/>
      <bottom style="medium">
        <color auto="1"/>
      </bottom>
      <diagonal/>
    </border>
    <border>
      <left/>
      <right style="medium">
        <color auto="1"/>
      </right>
      <top/>
      <bottom style="medium">
        <color auto="1"/>
      </bottom>
      <diagonal/>
    </border>
    <border>
      <left style="thin">
        <color indexed="64"/>
      </left>
      <right style="hair">
        <color auto="1"/>
      </right>
      <top style="medium">
        <color auto="1"/>
      </top>
      <bottom style="thin">
        <color indexed="64"/>
      </bottom>
      <diagonal/>
    </border>
    <border>
      <left style="hair">
        <color auto="1"/>
      </left>
      <right style="hair">
        <color auto="1"/>
      </right>
      <top style="medium">
        <color auto="1"/>
      </top>
      <bottom style="thin">
        <color indexed="64"/>
      </bottom>
      <diagonal/>
    </border>
    <border>
      <left style="hair">
        <color auto="1"/>
      </left>
      <right style="thin">
        <color indexed="64"/>
      </right>
      <top style="medium">
        <color auto="1"/>
      </top>
      <bottom style="thin">
        <color indexed="64"/>
      </bottom>
      <diagonal/>
    </border>
    <border>
      <left/>
      <right style="hair">
        <color auto="1"/>
      </right>
      <top style="medium">
        <color auto="1"/>
      </top>
      <bottom style="thin">
        <color indexed="64"/>
      </bottom>
      <diagonal/>
    </border>
    <border>
      <left style="hair">
        <color auto="1"/>
      </left>
      <right/>
      <top style="medium">
        <color auto="1"/>
      </top>
      <bottom style="thin">
        <color indexed="64"/>
      </bottom>
      <diagonal/>
    </border>
    <border>
      <left style="hair">
        <color auto="1"/>
      </left>
      <right/>
      <top/>
      <bottom style="medium">
        <color auto="1"/>
      </bottom>
      <diagonal/>
    </border>
    <border>
      <left style="double">
        <color indexed="64"/>
      </left>
      <right style="medium">
        <color auto="1"/>
      </right>
      <top style="medium">
        <color auto="1"/>
      </top>
      <bottom style="thin">
        <color indexed="64"/>
      </bottom>
      <diagonal/>
    </border>
    <border>
      <left style="double">
        <color indexed="64"/>
      </left>
      <right style="medium">
        <color auto="1"/>
      </right>
      <top/>
      <bottom style="medium">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medium">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hair">
        <color auto="1"/>
      </right>
      <top style="hair">
        <color auto="1"/>
      </top>
      <bottom style="double">
        <color indexed="64"/>
      </bottom>
      <diagonal/>
    </border>
    <border>
      <left style="medium">
        <color auto="1"/>
      </left>
      <right style="hair">
        <color auto="1"/>
      </right>
      <top/>
      <bottom/>
      <diagonal/>
    </border>
    <border>
      <left style="medium">
        <color auto="1"/>
      </left>
      <right style="hair">
        <color auto="1"/>
      </right>
      <top/>
      <bottom style="medium">
        <color auto="1"/>
      </bottom>
      <diagonal/>
    </border>
    <border>
      <left style="medium">
        <color auto="1"/>
      </left>
      <right style="hair">
        <color auto="1"/>
      </right>
      <top style="thin">
        <color indexed="64"/>
      </top>
      <bottom style="double">
        <color indexed="64"/>
      </bottom>
      <diagonal/>
    </border>
    <border>
      <left style="hair">
        <color auto="1"/>
      </left>
      <right style="hair">
        <color auto="1"/>
      </right>
      <top style="thin">
        <color indexed="64"/>
      </top>
      <bottom style="double">
        <color indexed="64"/>
      </bottom>
      <diagonal/>
    </border>
    <border>
      <left/>
      <right style="hair">
        <color auto="1"/>
      </right>
      <top style="hair">
        <color auto="1"/>
      </top>
      <bottom style="thin">
        <color indexed="64"/>
      </bottom>
      <diagonal/>
    </border>
    <border>
      <left/>
      <right style="hair">
        <color auto="1"/>
      </right>
      <top/>
      <bottom style="hair">
        <color auto="1"/>
      </bottom>
      <diagonal/>
    </border>
    <border>
      <left/>
      <right style="hair">
        <color auto="1"/>
      </right>
      <top style="hair">
        <color auto="1"/>
      </top>
      <bottom style="hair">
        <color auto="1"/>
      </bottom>
      <diagonal/>
    </border>
    <border>
      <left/>
      <right style="hair">
        <color auto="1"/>
      </right>
      <top style="hair">
        <color auto="1"/>
      </top>
      <bottom style="double">
        <color indexed="64"/>
      </bottom>
      <diagonal/>
    </border>
    <border>
      <left/>
      <right style="hair">
        <color auto="1"/>
      </right>
      <top style="thin">
        <color indexed="64"/>
      </top>
      <bottom style="double">
        <color indexed="64"/>
      </bottom>
      <diagonal/>
    </border>
    <border>
      <left style="hair">
        <color auto="1"/>
      </left>
      <right style="thin">
        <color indexed="64"/>
      </right>
      <top style="hair">
        <color auto="1"/>
      </top>
      <bottom style="thin">
        <color indexed="64"/>
      </bottom>
      <diagonal/>
    </border>
    <border>
      <left style="hair">
        <color auto="1"/>
      </left>
      <right style="thin">
        <color indexed="64"/>
      </right>
      <top/>
      <bottom style="hair">
        <color auto="1"/>
      </bottom>
      <diagonal/>
    </border>
    <border>
      <left style="hair">
        <color auto="1"/>
      </left>
      <right style="thin">
        <color indexed="64"/>
      </right>
      <top style="hair">
        <color auto="1"/>
      </top>
      <bottom style="hair">
        <color auto="1"/>
      </bottom>
      <diagonal/>
    </border>
    <border>
      <left style="hair">
        <color auto="1"/>
      </left>
      <right style="thin">
        <color indexed="64"/>
      </right>
      <top style="hair">
        <color auto="1"/>
      </top>
      <bottom style="double">
        <color indexed="64"/>
      </bottom>
      <diagonal/>
    </border>
    <border>
      <left style="hair">
        <color auto="1"/>
      </left>
      <right style="thin">
        <color indexed="64"/>
      </right>
      <top/>
      <bottom/>
      <diagonal/>
    </border>
    <border>
      <left style="hair">
        <color auto="1"/>
      </left>
      <right style="thin">
        <color indexed="64"/>
      </right>
      <top style="thin">
        <color indexed="64"/>
      </top>
      <bottom style="double">
        <color indexed="64"/>
      </bottom>
      <diagonal/>
    </border>
    <border>
      <left style="medium">
        <color auto="1"/>
      </left>
      <right style="hair">
        <color auto="1"/>
      </right>
      <top style="hair">
        <color auto="1"/>
      </top>
      <bottom/>
      <diagonal/>
    </border>
    <border>
      <left style="medium">
        <color auto="1"/>
      </left>
      <right style="hair">
        <color auto="1"/>
      </right>
      <top/>
      <bottom style="double">
        <color indexed="64"/>
      </bottom>
      <diagonal/>
    </border>
    <border>
      <left/>
      <right style="medium">
        <color auto="1"/>
      </right>
      <top style="hair">
        <color auto="1"/>
      </top>
      <bottom style="thin">
        <color indexed="64"/>
      </bottom>
      <diagonal/>
    </border>
    <border>
      <left/>
      <right style="medium">
        <color auto="1"/>
      </right>
      <top/>
      <bottom style="hair">
        <color auto="1"/>
      </bottom>
      <diagonal/>
    </border>
    <border>
      <left/>
      <right style="medium">
        <color auto="1"/>
      </right>
      <top style="hair">
        <color auto="1"/>
      </top>
      <bottom style="hair">
        <color auto="1"/>
      </bottom>
      <diagonal/>
    </border>
    <border>
      <left/>
      <right style="medium">
        <color auto="1"/>
      </right>
      <top style="hair">
        <color auto="1"/>
      </top>
      <bottom style="double">
        <color indexed="64"/>
      </bottom>
      <diagonal/>
    </border>
    <border>
      <left/>
      <right style="medium">
        <color auto="1"/>
      </right>
      <top/>
      <bottom/>
      <diagonal/>
    </border>
    <border>
      <left/>
      <right style="medium">
        <color auto="1"/>
      </right>
      <top style="thin">
        <color indexed="64"/>
      </top>
      <bottom style="double">
        <color indexed="64"/>
      </bottom>
      <diagonal/>
    </border>
    <border>
      <left style="thin">
        <color indexed="64"/>
      </left>
      <right style="hair">
        <color auto="1"/>
      </right>
      <top style="medium">
        <color auto="1"/>
      </top>
      <bottom style="hair">
        <color auto="1"/>
      </bottom>
      <diagonal/>
    </border>
    <border>
      <left style="hair">
        <color auto="1"/>
      </left>
      <right style="double">
        <color indexed="64"/>
      </right>
      <top style="medium">
        <color auto="1"/>
      </top>
      <bottom style="hair">
        <color auto="1"/>
      </bottom>
      <diagonal/>
    </border>
    <border>
      <left style="hair">
        <color auto="1"/>
      </left>
      <right style="double">
        <color indexed="64"/>
      </right>
      <top style="hair">
        <color auto="1"/>
      </top>
      <bottom style="thin">
        <color indexed="64"/>
      </bottom>
      <diagonal/>
    </border>
    <border>
      <left style="thin">
        <color indexed="64"/>
      </left>
      <right style="hair">
        <color auto="1"/>
      </right>
      <top/>
      <bottom style="hair">
        <color auto="1"/>
      </bottom>
      <diagonal/>
    </border>
    <border>
      <left style="hair">
        <color auto="1"/>
      </left>
      <right style="double">
        <color indexed="64"/>
      </right>
      <top/>
      <bottom style="hair">
        <color auto="1"/>
      </bottom>
      <diagonal/>
    </border>
    <border>
      <left style="thin">
        <color indexed="64"/>
      </left>
      <right style="hair">
        <color auto="1"/>
      </right>
      <top style="hair">
        <color auto="1"/>
      </top>
      <bottom style="hair">
        <color auto="1"/>
      </bottom>
      <diagonal/>
    </border>
    <border>
      <left style="hair">
        <color auto="1"/>
      </left>
      <right style="double">
        <color indexed="64"/>
      </right>
      <top style="hair">
        <color auto="1"/>
      </top>
      <bottom style="hair">
        <color auto="1"/>
      </bottom>
      <diagonal/>
    </border>
    <border>
      <left style="thin">
        <color indexed="64"/>
      </left>
      <right style="hair">
        <color auto="1"/>
      </right>
      <top style="hair">
        <color auto="1"/>
      </top>
      <bottom style="double">
        <color indexed="64"/>
      </bottom>
      <diagonal/>
    </border>
    <border>
      <left style="hair">
        <color auto="1"/>
      </left>
      <right style="double">
        <color indexed="64"/>
      </right>
      <top style="hair">
        <color auto="1"/>
      </top>
      <bottom style="double">
        <color indexed="64"/>
      </bottom>
      <diagonal/>
    </border>
    <border>
      <left style="thin">
        <color indexed="64"/>
      </left>
      <right style="hair">
        <color auto="1"/>
      </right>
      <top style="thin">
        <color indexed="64"/>
      </top>
      <bottom style="double">
        <color indexed="64"/>
      </bottom>
      <diagonal/>
    </border>
    <border>
      <left style="hair">
        <color auto="1"/>
      </left>
      <right style="double">
        <color indexed="64"/>
      </right>
      <top style="thin">
        <color indexed="64"/>
      </top>
      <bottom style="double">
        <color indexed="64"/>
      </bottom>
      <diagonal/>
    </border>
    <border>
      <left style="thin">
        <color indexed="64"/>
      </left>
      <right style="hair">
        <color auto="1"/>
      </right>
      <top/>
      <bottom style="medium">
        <color auto="1"/>
      </bottom>
      <diagonal/>
    </border>
    <border>
      <left style="hair">
        <color auto="1"/>
      </left>
      <right style="double">
        <color indexed="64"/>
      </right>
      <top/>
      <bottom style="medium">
        <color auto="1"/>
      </bottom>
      <diagonal/>
    </border>
    <border>
      <left style="medium">
        <color auto="1"/>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hair">
        <color auto="1"/>
      </right>
      <top/>
      <bottom style="double">
        <color indexed="64"/>
      </bottom>
      <diagonal/>
    </border>
    <border>
      <left/>
      <right style="hair">
        <color auto="1"/>
      </right>
      <top/>
      <bottom style="thin">
        <color indexed="64"/>
      </bottom>
      <diagonal/>
    </border>
    <border>
      <left/>
      <right style="hair">
        <color auto="1"/>
      </right>
      <top/>
      <bottom style="double">
        <color indexed="64"/>
      </bottom>
      <diagonal/>
    </border>
    <border>
      <left style="hair">
        <color auto="1"/>
      </left>
      <right style="thin">
        <color indexed="64"/>
      </right>
      <top/>
      <bottom style="thin">
        <color indexed="64"/>
      </bottom>
      <diagonal/>
    </border>
    <border>
      <left style="hair">
        <color auto="1"/>
      </left>
      <right style="thin">
        <color indexed="64"/>
      </right>
      <top/>
      <bottom style="double">
        <color indexed="64"/>
      </bottom>
      <diagonal/>
    </border>
    <border>
      <left style="thin">
        <color indexed="64"/>
      </left>
      <right style="hair">
        <color auto="1"/>
      </right>
      <top/>
      <bottom style="thin">
        <color indexed="64"/>
      </bottom>
      <diagonal/>
    </border>
    <border>
      <left style="thin">
        <color indexed="64"/>
      </left>
      <right style="hair">
        <color auto="1"/>
      </right>
      <top/>
      <bottom style="double">
        <color indexed="64"/>
      </bottom>
      <diagonal/>
    </border>
    <border>
      <left/>
      <right style="medium">
        <color auto="1"/>
      </right>
      <top/>
      <bottom style="thin">
        <color indexed="64"/>
      </bottom>
      <diagonal/>
    </border>
    <border>
      <left/>
      <right style="medium">
        <color auto="1"/>
      </right>
      <top/>
      <bottom style="double">
        <color indexed="64"/>
      </bottom>
      <diagonal/>
    </border>
    <border>
      <left style="hair">
        <color auto="1"/>
      </left>
      <right style="double">
        <color indexed="64"/>
      </right>
      <top/>
      <bottom style="thin">
        <color indexed="64"/>
      </bottom>
      <diagonal/>
    </border>
    <border>
      <left style="hair">
        <color auto="1"/>
      </left>
      <right style="double">
        <color indexed="64"/>
      </right>
      <top/>
      <bottom style="double">
        <color indexed="64"/>
      </bottom>
      <diagonal/>
    </border>
    <border>
      <left/>
      <right/>
      <top/>
      <bottom style="thin">
        <color indexed="64"/>
      </bottom>
      <diagonal/>
    </border>
    <border>
      <left style="hair">
        <color auto="1"/>
      </left>
      <right/>
      <top style="double">
        <color indexed="64"/>
      </top>
      <bottom style="thin">
        <color indexed="64"/>
      </bottom>
      <diagonal/>
    </border>
    <border>
      <left/>
      <right style="double">
        <color auto="1"/>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thin">
        <color indexed="64"/>
      </top>
      <bottom style="hair">
        <color auto="1"/>
      </bottom>
      <diagonal/>
    </border>
    <border>
      <left style="hair">
        <color auto="1"/>
      </left>
      <right style="double">
        <color auto="1"/>
      </right>
      <top style="thin">
        <color indexed="64"/>
      </top>
      <bottom style="hair">
        <color auto="1"/>
      </bottom>
      <diagonal/>
    </border>
    <border>
      <left style="double">
        <color indexed="64"/>
      </left>
      <right style="medium">
        <color auto="1"/>
      </right>
      <top style="hair">
        <color auto="1"/>
      </top>
      <bottom style="double">
        <color indexed="64"/>
      </bottom>
      <diagonal/>
    </border>
    <border>
      <left/>
      <right/>
      <top style="double">
        <color indexed="64"/>
      </top>
      <bottom style="thin">
        <color indexed="64"/>
      </bottom>
      <diagonal/>
    </border>
    <border>
      <left style="hair">
        <color auto="1"/>
      </left>
      <right/>
      <top style="thin">
        <color indexed="64"/>
      </top>
      <bottom style="double">
        <color indexed="64"/>
      </bottom>
      <diagonal/>
    </border>
    <border>
      <left style="double">
        <color indexed="64"/>
      </left>
      <right style="medium">
        <color auto="1"/>
      </right>
      <top style="double">
        <color indexed="64"/>
      </top>
      <bottom/>
      <diagonal/>
    </border>
    <border>
      <left style="double">
        <color indexed="64"/>
      </left>
      <right style="medium">
        <color auto="1"/>
      </right>
      <top style="thin">
        <color indexed="64"/>
      </top>
      <bottom style="double">
        <color indexed="64"/>
      </bottom>
      <diagonal/>
    </border>
    <border>
      <left style="hair">
        <color auto="1"/>
      </left>
      <right/>
      <top/>
      <bottom style="thin">
        <color indexed="64"/>
      </bottom>
      <diagonal/>
    </border>
    <border>
      <left style="double">
        <color indexed="64"/>
      </left>
      <right style="medium">
        <color auto="1"/>
      </right>
      <top style="double">
        <color indexed="64"/>
      </top>
      <bottom style="thin">
        <color indexed="64"/>
      </bottom>
      <diagonal/>
    </border>
    <border>
      <left style="double">
        <color indexed="64"/>
      </left>
      <right style="medium">
        <color auto="1"/>
      </right>
      <top/>
      <bottom style="double">
        <color indexed="64"/>
      </bottom>
      <diagonal/>
    </border>
  </borders>
  <cellStyleXfs count="2">
    <xf numFmtId="0" fontId="0" fillId="0" borderId="0"/>
    <xf numFmtId="0" fontId="10" fillId="0" borderId="0"/>
  </cellStyleXfs>
  <cellXfs count="227">
    <xf numFmtId="0" fontId="0" fillId="0" borderId="0" xfId="0"/>
    <xf numFmtId="0" fontId="1" fillId="0" borderId="0" xfId="0" applyFont="1" applyFill="1" applyAlignment="1">
      <alignment vertical="center"/>
    </xf>
    <xf numFmtId="0" fontId="8" fillId="0" borderId="0" xfId="0" applyFont="1" applyFill="1" applyAlignment="1">
      <alignment vertical="center"/>
    </xf>
    <xf numFmtId="0" fontId="1" fillId="0" borderId="0" xfId="0" applyFont="1" applyFill="1" applyAlignment="1">
      <alignment horizontal="right" vertical="center"/>
    </xf>
    <xf numFmtId="0" fontId="5" fillId="0" borderId="0" xfId="0" applyFont="1" applyFill="1" applyAlignment="1">
      <alignment vertical="center"/>
    </xf>
    <xf numFmtId="0" fontId="3" fillId="0" borderId="18" xfId="0" applyFont="1" applyFill="1" applyBorder="1" applyAlignment="1">
      <alignment horizontal="center" vertical="center"/>
    </xf>
    <xf numFmtId="176" fontId="6" fillId="0" borderId="19" xfId="0" applyNumberFormat="1" applyFont="1" applyFill="1" applyBorder="1" applyAlignment="1">
      <alignment vertical="center"/>
    </xf>
    <xf numFmtId="0" fontId="1" fillId="0" borderId="31"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36" xfId="0" applyFont="1" applyFill="1" applyBorder="1" applyAlignment="1">
      <alignment horizontal="center" vertical="center"/>
    </xf>
    <xf numFmtId="0" fontId="1" fillId="0" borderId="52" xfId="0" applyFont="1" applyFill="1" applyBorder="1" applyAlignment="1">
      <alignment horizontal="center" vertical="center"/>
    </xf>
    <xf numFmtId="0" fontId="4" fillId="0" borderId="22" xfId="0" applyFont="1" applyFill="1" applyBorder="1" applyAlignment="1">
      <alignment vertical="center" wrapText="1"/>
    </xf>
    <xf numFmtId="0" fontId="1" fillId="0" borderId="37" xfId="0" applyFont="1" applyFill="1" applyBorder="1" applyAlignment="1">
      <alignment vertical="center" wrapText="1"/>
    </xf>
    <xf numFmtId="178" fontId="1" fillId="0" borderId="23" xfId="0" applyNumberFormat="1" applyFont="1" applyFill="1" applyBorder="1" applyAlignment="1">
      <alignment horizontal="center" vertical="center"/>
    </xf>
    <xf numFmtId="176" fontId="1" fillId="0" borderId="32" xfId="0" applyNumberFormat="1" applyFont="1" applyFill="1" applyBorder="1" applyAlignment="1">
      <alignment horizontal="center" vertical="center"/>
    </xf>
    <xf numFmtId="176" fontId="1" fillId="0" borderId="37" xfId="0" applyNumberFormat="1" applyFont="1" applyFill="1" applyBorder="1" applyAlignment="1">
      <alignment horizontal="right" vertical="center"/>
    </xf>
    <xf numFmtId="178" fontId="1" fillId="0" borderId="80" xfId="0" applyNumberFormat="1" applyFont="1" applyFill="1" applyBorder="1" applyAlignment="1">
      <alignment horizontal="center" vertical="center"/>
    </xf>
    <xf numFmtId="176" fontId="1" fillId="0" borderId="54" xfId="0" applyNumberFormat="1" applyFont="1" applyFill="1" applyBorder="1" applyAlignment="1">
      <alignment horizontal="right" vertical="center"/>
    </xf>
    <xf numFmtId="176" fontId="5" fillId="0" borderId="45" xfId="0" applyNumberFormat="1" applyFont="1" applyFill="1" applyBorder="1" applyAlignment="1">
      <alignment horizontal="right" vertical="center"/>
    </xf>
    <xf numFmtId="0" fontId="4" fillId="0" borderId="20" xfId="0" applyFont="1" applyFill="1" applyBorder="1" applyAlignment="1">
      <alignment vertical="center" wrapText="1"/>
    </xf>
    <xf numFmtId="0" fontId="1" fillId="0" borderId="38" xfId="0" applyFont="1" applyFill="1" applyBorder="1" applyAlignment="1">
      <alignment vertical="center" wrapText="1"/>
    </xf>
    <xf numFmtId="178" fontId="1" fillId="0" borderId="21" xfId="0" applyNumberFormat="1" applyFont="1" applyFill="1" applyBorder="1" applyAlignment="1">
      <alignment horizontal="center" vertical="center"/>
    </xf>
    <xf numFmtId="176" fontId="1" fillId="0" borderId="33" xfId="0" applyNumberFormat="1" applyFont="1" applyFill="1" applyBorder="1" applyAlignment="1">
      <alignment horizontal="center" vertical="center"/>
    </xf>
    <xf numFmtId="176" fontId="1" fillId="0" borderId="38" xfId="0" applyNumberFormat="1" applyFont="1" applyFill="1" applyBorder="1" applyAlignment="1">
      <alignment horizontal="right" vertical="center"/>
    </xf>
    <xf numFmtId="178" fontId="1" fillId="0" borderId="55" xfId="0" applyNumberFormat="1" applyFont="1" applyFill="1" applyBorder="1" applyAlignment="1">
      <alignment horizontal="center" vertical="center"/>
    </xf>
    <xf numFmtId="176" fontId="1" fillId="0" borderId="56" xfId="0" applyNumberFormat="1" applyFont="1" applyFill="1" applyBorder="1" applyAlignment="1">
      <alignment horizontal="right" vertical="center"/>
    </xf>
    <xf numFmtId="176" fontId="5" fillId="0" borderId="46" xfId="0" applyNumberFormat="1" applyFont="1" applyFill="1" applyBorder="1" applyAlignment="1">
      <alignment horizontal="right" vertical="center"/>
    </xf>
    <xf numFmtId="0" fontId="4" fillId="0" borderId="42" xfId="0" applyFont="1" applyFill="1" applyBorder="1" applyAlignment="1">
      <alignment vertical="center" wrapText="1"/>
    </xf>
    <xf numFmtId="177" fontId="1" fillId="0" borderId="21" xfId="0" applyNumberFormat="1" applyFont="1" applyFill="1" applyBorder="1" applyAlignment="1">
      <alignment horizontal="right" vertical="center"/>
    </xf>
    <xf numFmtId="176" fontId="1" fillId="0" borderId="33" xfId="0" applyNumberFormat="1" applyFont="1" applyFill="1" applyBorder="1" applyAlignment="1">
      <alignment horizontal="right" vertical="center"/>
    </xf>
    <xf numFmtId="177" fontId="1" fillId="0" borderId="55" xfId="0" applyNumberFormat="1" applyFont="1" applyFill="1" applyBorder="1" applyAlignment="1">
      <alignment horizontal="right" vertical="center"/>
    </xf>
    <xf numFmtId="0" fontId="4" fillId="0" borderId="27" xfId="0" applyFont="1" applyFill="1" applyBorder="1" applyAlignment="1">
      <alignment vertical="center" wrapText="1"/>
    </xf>
    <xf numFmtId="0" fontId="1" fillId="0" borderId="43" xfId="0" applyFont="1" applyFill="1" applyBorder="1" applyAlignment="1">
      <alignment vertical="center" wrapText="1"/>
    </xf>
    <xf numFmtId="0" fontId="1" fillId="0" borderId="39" xfId="0" applyFont="1" applyFill="1" applyBorder="1" applyAlignment="1">
      <alignment vertical="center" wrapText="1"/>
    </xf>
    <xf numFmtId="177" fontId="1" fillId="0" borderId="26" xfId="0" applyNumberFormat="1" applyFont="1" applyFill="1" applyBorder="1" applyAlignment="1">
      <alignment horizontal="right" vertical="center"/>
    </xf>
    <xf numFmtId="176" fontId="1" fillId="0" borderId="34" xfId="0" applyNumberFormat="1" applyFont="1" applyFill="1" applyBorder="1" applyAlignment="1">
      <alignment horizontal="right" vertical="center"/>
    </xf>
    <xf numFmtId="176" fontId="1" fillId="0" borderId="39" xfId="0" applyNumberFormat="1" applyFont="1" applyFill="1" applyBorder="1" applyAlignment="1">
      <alignment horizontal="right" vertical="center"/>
    </xf>
    <xf numFmtId="177" fontId="1" fillId="0" borderId="57" xfId="0" applyNumberFormat="1" applyFont="1" applyFill="1" applyBorder="1" applyAlignment="1">
      <alignment horizontal="right" vertical="center"/>
    </xf>
    <xf numFmtId="176" fontId="1" fillId="0" borderId="58" xfId="0" applyNumberFormat="1" applyFont="1" applyFill="1" applyBorder="1" applyAlignment="1">
      <alignment horizontal="right" vertical="center"/>
    </xf>
    <xf numFmtId="176" fontId="5" fillId="0" borderId="47" xfId="0" applyNumberFormat="1" applyFont="1" applyFill="1" applyBorder="1" applyAlignment="1">
      <alignment horizontal="right" vertical="center"/>
    </xf>
    <xf numFmtId="178" fontId="7" fillId="0" borderId="0" xfId="0" applyNumberFormat="1" applyFont="1" applyFill="1" applyAlignment="1">
      <alignment horizontal="center" vertical="center" shrinkToFit="1"/>
    </xf>
    <xf numFmtId="176" fontId="1" fillId="0" borderId="0" xfId="0" applyNumberFormat="1" applyFont="1" applyFill="1" applyAlignment="1">
      <alignment vertical="center"/>
    </xf>
    <xf numFmtId="176" fontId="1" fillId="0" borderId="53" xfId="0" applyNumberFormat="1" applyFont="1" applyFill="1" applyBorder="1" applyAlignment="1">
      <alignment horizontal="right" vertical="center"/>
    </xf>
    <xf numFmtId="176" fontId="1" fillId="0" borderId="23" xfId="0" applyNumberFormat="1" applyFont="1" applyFill="1" applyBorder="1" applyAlignment="1">
      <alignment horizontal="right" vertical="center"/>
    </xf>
    <xf numFmtId="176" fontId="1" fillId="0" borderId="32" xfId="0" applyNumberFormat="1" applyFont="1" applyFill="1" applyBorder="1" applyAlignment="1">
      <alignment horizontal="right" vertical="center"/>
    </xf>
    <xf numFmtId="176" fontId="1" fillId="0" borderId="55" xfId="0" applyNumberFormat="1" applyFont="1" applyFill="1" applyBorder="1" applyAlignment="1">
      <alignment horizontal="right" vertical="center"/>
    </xf>
    <xf numFmtId="176" fontId="1" fillId="0" borderId="21" xfId="0" applyNumberFormat="1" applyFont="1" applyFill="1" applyBorder="1" applyAlignment="1">
      <alignment horizontal="right" vertical="center"/>
    </xf>
    <xf numFmtId="0" fontId="4" fillId="0" borderId="43" xfId="0" applyFont="1" applyFill="1" applyBorder="1" applyAlignment="1">
      <alignment vertical="center" wrapText="1"/>
    </xf>
    <xf numFmtId="176" fontId="1" fillId="0" borderId="57" xfId="0" applyNumberFormat="1" applyFont="1" applyFill="1" applyBorder="1" applyAlignment="1">
      <alignment horizontal="right" vertical="center"/>
    </xf>
    <xf numFmtId="176" fontId="1" fillId="0" borderId="26" xfId="0" applyNumberFormat="1" applyFont="1" applyFill="1" applyBorder="1" applyAlignment="1">
      <alignment horizontal="right" vertical="center"/>
    </xf>
    <xf numFmtId="176" fontId="1" fillId="0" borderId="81" xfId="0" applyNumberFormat="1" applyFont="1" applyFill="1" applyBorder="1" applyAlignment="1">
      <alignment horizontal="right" vertical="center"/>
    </xf>
    <xf numFmtId="176" fontId="5" fillId="0" borderId="82" xfId="0" applyNumberFormat="1" applyFont="1" applyFill="1" applyBorder="1" applyAlignment="1">
      <alignment horizontal="right" vertical="center"/>
    </xf>
    <xf numFmtId="176" fontId="5" fillId="0" borderId="85" xfId="0" applyNumberFormat="1" applyFont="1" applyFill="1" applyBorder="1" applyAlignment="1">
      <alignment horizontal="right" vertical="center"/>
    </xf>
    <xf numFmtId="176" fontId="5" fillId="0" borderId="86" xfId="0" applyNumberFormat="1" applyFont="1" applyFill="1" applyBorder="1" applyAlignment="1">
      <alignment horizontal="right" vertical="center"/>
    </xf>
    <xf numFmtId="176" fontId="6" fillId="0" borderId="19" xfId="0" applyNumberFormat="1" applyFont="1" applyFill="1" applyBorder="1" applyAlignment="1">
      <alignment horizontal="right" vertical="center"/>
    </xf>
    <xf numFmtId="176" fontId="5" fillId="0" borderId="88" xfId="0" applyNumberFormat="1" applyFont="1" applyFill="1" applyBorder="1" applyAlignment="1">
      <alignment horizontal="right" vertical="center"/>
    </xf>
    <xf numFmtId="176" fontId="5" fillId="0" borderId="89" xfId="0" applyNumberFormat="1" applyFont="1" applyFill="1" applyBorder="1" applyAlignment="1">
      <alignment horizontal="right" vertical="center"/>
    </xf>
    <xf numFmtId="0" fontId="4" fillId="0" borderId="0" xfId="0" applyFont="1" applyFill="1" applyAlignment="1">
      <alignment vertical="center"/>
    </xf>
    <xf numFmtId="0" fontId="1" fillId="0" borderId="0" xfId="1" applyFont="1" applyAlignment="1">
      <alignment vertical="center"/>
    </xf>
    <xf numFmtId="0" fontId="8" fillId="0" borderId="0" xfId="1" applyFont="1" applyAlignment="1">
      <alignment vertical="center"/>
    </xf>
    <xf numFmtId="0" fontId="1" fillId="2" borderId="0" xfId="1" applyFont="1" applyFill="1" applyAlignment="1">
      <alignment horizontal="right" vertical="center"/>
    </xf>
    <xf numFmtId="0" fontId="5" fillId="0" borderId="0" xfId="1" applyFont="1" applyAlignment="1">
      <alignment vertical="center"/>
    </xf>
    <xf numFmtId="0" fontId="3" fillId="0" borderId="18" xfId="1" applyFont="1" applyBorder="1" applyAlignment="1">
      <alignment horizontal="center" vertical="center"/>
    </xf>
    <xf numFmtId="176" fontId="6" fillId="2" borderId="19" xfId="1" applyNumberFormat="1" applyFont="1" applyFill="1" applyBorder="1" applyAlignment="1">
      <alignment vertical="center"/>
    </xf>
    <xf numFmtId="0" fontId="1" fillId="0" borderId="31" xfId="1" applyFont="1" applyBorder="1" applyAlignment="1">
      <alignment horizontal="center" vertical="center"/>
    </xf>
    <xf numFmtId="0" fontId="1" fillId="0" borderId="25" xfId="1" applyFont="1" applyBorder="1" applyAlignment="1">
      <alignment horizontal="center" vertical="center"/>
    </xf>
    <xf numFmtId="0" fontId="1" fillId="0" borderId="36" xfId="1" applyFont="1" applyBorder="1" applyAlignment="1">
      <alignment horizontal="center" vertical="center"/>
    </xf>
    <xf numFmtId="0" fontId="1" fillId="0" borderId="52" xfId="1" applyFont="1" applyBorder="1" applyAlignment="1">
      <alignment horizontal="center" vertical="center"/>
    </xf>
    <xf numFmtId="0" fontId="4" fillId="0" borderId="22" xfId="1" applyFont="1" applyBorder="1" applyAlignment="1">
      <alignment vertical="center" wrapText="1"/>
    </xf>
    <xf numFmtId="0" fontId="1" fillId="2" borderId="37" xfId="1" applyFont="1" applyFill="1" applyBorder="1" applyAlignment="1">
      <alignment vertical="center" wrapText="1"/>
    </xf>
    <xf numFmtId="178" fontId="1" fillId="2" borderId="23" xfId="1" applyNumberFormat="1" applyFont="1" applyFill="1" applyBorder="1" applyAlignment="1">
      <alignment horizontal="center" vertical="center"/>
    </xf>
    <xf numFmtId="176" fontId="1" fillId="0" borderId="32" xfId="1" applyNumberFormat="1" applyFont="1" applyBorder="1" applyAlignment="1">
      <alignment horizontal="center" vertical="center"/>
    </xf>
    <xf numFmtId="176" fontId="1" fillId="2" borderId="37" xfId="1" applyNumberFormat="1" applyFont="1" applyFill="1" applyBorder="1" applyAlignment="1">
      <alignment horizontal="right" vertical="center"/>
    </xf>
    <xf numFmtId="178" fontId="1" fillId="2" borderId="80" xfId="1" applyNumberFormat="1" applyFont="1" applyFill="1" applyBorder="1" applyAlignment="1">
      <alignment horizontal="center" vertical="center"/>
    </xf>
    <xf numFmtId="176" fontId="1" fillId="2" borderId="54" xfId="1" applyNumberFormat="1" applyFont="1" applyFill="1" applyBorder="1" applyAlignment="1">
      <alignment horizontal="right" vertical="center"/>
    </xf>
    <xf numFmtId="176" fontId="5" fillId="2" borderId="45" xfId="1" applyNumberFormat="1" applyFont="1" applyFill="1" applyBorder="1" applyAlignment="1">
      <alignment horizontal="right" vertical="center"/>
    </xf>
    <xf numFmtId="0" fontId="4" fillId="0" borderId="20" xfId="1" applyFont="1" applyBorder="1" applyAlignment="1">
      <alignment vertical="center" wrapText="1"/>
    </xf>
    <xf numFmtId="0" fontId="1" fillId="2" borderId="38" xfId="1" applyFont="1" applyFill="1" applyBorder="1" applyAlignment="1">
      <alignment vertical="center" wrapText="1"/>
    </xf>
    <xf numFmtId="178" fontId="1" fillId="2" borderId="21" xfId="1" applyNumberFormat="1" applyFont="1" applyFill="1" applyBorder="1" applyAlignment="1">
      <alignment horizontal="center" vertical="center"/>
    </xf>
    <xf numFmtId="176" fontId="1" fillId="0" borderId="33" xfId="1" applyNumberFormat="1" applyFont="1" applyBorder="1" applyAlignment="1">
      <alignment horizontal="center" vertical="center"/>
    </xf>
    <xf numFmtId="176" fontId="1" fillId="2" borderId="38" xfId="1" applyNumberFormat="1" applyFont="1" applyFill="1" applyBorder="1" applyAlignment="1">
      <alignment horizontal="right" vertical="center"/>
    </xf>
    <xf numFmtId="178" fontId="1" fillId="2" borderId="55" xfId="1" applyNumberFormat="1" applyFont="1" applyFill="1" applyBorder="1" applyAlignment="1">
      <alignment horizontal="center" vertical="center"/>
    </xf>
    <xf numFmtId="176" fontId="1" fillId="2" borderId="56" xfId="1" applyNumberFormat="1" applyFont="1" applyFill="1" applyBorder="1" applyAlignment="1">
      <alignment horizontal="right" vertical="center"/>
    </xf>
    <xf numFmtId="176" fontId="5" fillId="2" borderId="46" xfId="1" applyNumberFormat="1" applyFont="1" applyFill="1" applyBorder="1" applyAlignment="1">
      <alignment horizontal="right" vertical="center"/>
    </xf>
    <xf numFmtId="0" fontId="4" fillId="0" borderId="42" xfId="1" applyFont="1" applyBorder="1" applyAlignment="1">
      <alignment vertical="center" wrapText="1"/>
    </xf>
    <xf numFmtId="177" fontId="1" fillId="2" borderId="21" xfId="1" applyNumberFormat="1" applyFont="1" applyFill="1" applyBorder="1" applyAlignment="1">
      <alignment horizontal="right" vertical="center"/>
    </xf>
    <xf numFmtId="176" fontId="1" fillId="2" borderId="33" xfId="1" applyNumberFormat="1" applyFont="1" applyFill="1" applyBorder="1" applyAlignment="1">
      <alignment horizontal="right" vertical="center"/>
    </xf>
    <xf numFmtId="177" fontId="1" fillId="2" borderId="55" xfId="1" applyNumberFormat="1" applyFont="1" applyFill="1" applyBorder="1" applyAlignment="1">
      <alignment horizontal="right" vertical="center"/>
    </xf>
    <xf numFmtId="0" fontId="4" fillId="0" borderId="27" xfId="1" applyFont="1" applyBorder="1" applyAlignment="1">
      <alignment vertical="center" wrapText="1"/>
    </xf>
    <xf numFmtId="0" fontId="1" fillId="0" borderId="43" xfId="1" applyFont="1" applyBorder="1" applyAlignment="1">
      <alignment vertical="center" wrapText="1"/>
    </xf>
    <xf numFmtId="0" fontId="1" fillId="2" borderId="39" xfId="1" applyFont="1" applyFill="1" applyBorder="1" applyAlignment="1">
      <alignment vertical="center" wrapText="1"/>
    </xf>
    <xf numFmtId="177" fontId="1" fillId="2" borderId="26" xfId="1" applyNumberFormat="1" applyFont="1" applyFill="1" applyBorder="1" applyAlignment="1">
      <alignment horizontal="right" vertical="center"/>
    </xf>
    <xf numFmtId="176" fontId="1" fillId="2" borderId="34" xfId="1" applyNumberFormat="1" applyFont="1" applyFill="1" applyBorder="1" applyAlignment="1">
      <alignment horizontal="right" vertical="center"/>
    </xf>
    <xf numFmtId="176" fontId="1" fillId="2" borderId="39" xfId="1" applyNumberFormat="1" applyFont="1" applyFill="1" applyBorder="1" applyAlignment="1">
      <alignment horizontal="right" vertical="center"/>
    </xf>
    <xf numFmtId="177" fontId="1" fillId="2" borderId="57" xfId="1" applyNumberFormat="1" applyFont="1" applyFill="1" applyBorder="1" applyAlignment="1">
      <alignment horizontal="right" vertical="center"/>
    </xf>
    <xf numFmtId="176" fontId="1" fillId="2" borderId="58" xfId="1" applyNumberFormat="1" applyFont="1" applyFill="1" applyBorder="1" applyAlignment="1">
      <alignment horizontal="right" vertical="center"/>
    </xf>
    <xf numFmtId="176" fontId="5" fillId="2" borderId="47" xfId="1" applyNumberFormat="1" applyFont="1" applyFill="1" applyBorder="1" applyAlignment="1">
      <alignment horizontal="right" vertical="center"/>
    </xf>
    <xf numFmtId="178" fontId="7" fillId="2" borderId="0" xfId="1" applyNumberFormat="1" applyFont="1" applyFill="1" applyAlignment="1">
      <alignment horizontal="center" vertical="center" shrinkToFit="1"/>
    </xf>
    <xf numFmtId="176" fontId="5" fillId="2" borderId="48" xfId="1" applyNumberFormat="1" applyFont="1" applyFill="1" applyBorder="1" applyAlignment="1">
      <alignment horizontal="right" vertical="center"/>
    </xf>
    <xf numFmtId="176" fontId="1" fillId="0" borderId="0" xfId="1" applyNumberFormat="1" applyFont="1" applyAlignment="1">
      <alignment vertical="center"/>
    </xf>
    <xf numFmtId="176" fontId="5" fillId="2" borderId="49" xfId="1" applyNumberFormat="1" applyFont="1" applyFill="1" applyBorder="1" applyAlignment="1">
      <alignment horizontal="right" vertical="center"/>
    </xf>
    <xf numFmtId="176" fontId="6" fillId="2" borderId="11" xfId="1" applyNumberFormat="1" applyFont="1" applyFill="1" applyBorder="1" applyAlignment="1">
      <alignment horizontal="right" vertical="center"/>
    </xf>
    <xf numFmtId="177" fontId="1" fillId="2" borderId="53" xfId="1" applyNumberFormat="1" applyFont="1" applyFill="1" applyBorder="1" applyAlignment="1">
      <alignment horizontal="right" vertical="center"/>
    </xf>
    <xf numFmtId="176" fontId="1" fillId="2" borderId="23" xfId="1" applyNumberFormat="1" applyFont="1" applyFill="1" applyBorder="1" applyAlignment="1">
      <alignment horizontal="right" vertical="center"/>
    </xf>
    <xf numFmtId="177" fontId="1" fillId="2" borderId="32" xfId="1" applyNumberFormat="1" applyFont="1" applyFill="1" applyBorder="1" applyAlignment="1">
      <alignment horizontal="right" vertical="center"/>
    </xf>
    <xf numFmtId="176" fontId="1" fillId="2" borderId="81" xfId="1" applyNumberFormat="1" applyFont="1" applyFill="1" applyBorder="1" applyAlignment="1">
      <alignment horizontal="right" vertical="center"/>
    </xf>
    <xf numFmtId="176" fontId="1" fillId="2" borderId="55" xfId="1" applyNumberFormat="1" applyFont="1" applyFill="1" applyBorder="1" applyAlignment="1">
      <alignment horizontal="center" vertical="center"/>
    </xf>
    <xf numFmtId="176" fontId="1" fillId="2" borderId="21" xfId="1" applyNumberFormat="1" applyFont="1" applyFill="1" applyBorder="1" applyAlignment="1">
      <alignment horizontal="center" vertical="center"/>
    </xf>
    <xf numFmtId="176" fontId="1" fillId="2" borderId="21" xfId="1" applyNumberFormat="1" applyFont="1" applyFill="1" applyBorder="1" applyAlignment="1">
      <alignment horizontal="right" vertical="center"/>
    </xf>
    <xf numFmtId="177" fontId="1" fillId="2" borderId="33" xfId="1" applyNumberFormat="1" applyFont="1" applyFill="1" applyBorder="1" applyAlignment="1">
      <alignment horizontal="right" vertical="center"/>
    </xf>
    <xf numFmtId="176" fontId="1" fillId="2" borderId="55" xfId="1" applyNumberFormat="1" applyFont="1" applyFill="1" applyBorder="1" applyAlignment="1">
      <alignment horizontal="right" vertical="center"/>
    </xf>
    <xf numFmtId="0" fontId="4" fillId="0" borderId="43" xfId="1" applyFont="1" applyBorder="1" applyAlignment="1">
      <alignment vertical="center" wrapText="1"/>
    </xf>
    <xf numFmtId="176" fontId="1" fillId="2" borderId="57" xfId="1" applyNumberFormat="1" applyFont="1" applyFill="1" applyBorder="1" applyAlignment="1">
      <alignment horizontal="right" vertical="center"/>
    </xf>
    <xf numFmtId="176" fontId="1" fillId="2" borderId="26" xfId="1" applyNumberFormat="1" applyFont="1" applyFill="1" applyBorder="1" applyAlignment="1">
      <alignment horizontal="right" vertical="center"/>
    </xf>
    <xf numFmtId="176" fontId="5" fillId="2" borderId="72" xfId="1" applyNumberFormat="1" applyFont="1" applyFill="1" applyBorder="1" applyAlignment="1">
      <alignment horizontal="right" vertical="center"/>
    </xf>
    <xf numFmtId="176" fontId="5" fillId="2" borderId="73" xfId="1" applyNumberFormat="1" applyFont="1" applyFill="1" applyBorder="1" applyAlignment="1">
      <alignment horizontal="right" vertical="center"/>
    </xf>
    <xf numFmtId="0" fontId="4" fillId="0" borderId="0" xfId="1" applyFont="1" applyAlignment="1">
      <alignment vertical="center"/>
    </xf>
    <xf numFmtId="0" fontId="4" fillId="0" borderId="1" xfId="0" applyFont="1" applyFill="1" applyBorder="1" applyAlignment="1">
      <alignment horizontal="center" vertical="center" wrapText="1"/>
    </xf>
    <xf numFmtId="0" fontId="4" fillId="0" borderId="24"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44" xfId="0" applyFont="1" applyFill="1" applyBorder="1" applyAlignment="1">
      <alignment horizontal="center" vertical="center"/>
    </xf>
    <xf numFmtId="176" fontId="5" fillId="0" borderId="35" xfId="0" applyNumberFormat="1" applyFont="1" applyFill="1" applyBorder="1" applyAlignment="1">
      <alignment horizontal="right" vertical="center"/>
    </xf>
    <xf numFmtId="176" fontId="5" fillId="0" borderId="30" xfId="0" applyNumberFormat="1" applyFont="1" applyFill="1" applyBorder="1" applyAlignment="1">
      <alignment horizontal="right" vertical="center"/>
    </xf>
    <xf numFmtId="176" fontId="5" fillId="0" borderId="41" xfId="0" applyNumberFormat="1" applyFont="1" applyFill="1" applyBorder="1" applyAlignment="1">
      <alignment horizontal="right" vertical="center"/>
    </xf>
    <xf numFmtId="176" fontId="6" fillId="0" borderId="8" xfId="0" applyNumberFormat="1" applyFont="1" applyFill="1" applyBorder="1" applyAlignment="1">
      <alignment horizontal="right" vertical="center"/>
    </xf>
    <xf numFmtId="176" fontId="6" fillId="0" borderId="9" xfId="0" applyNumberFormat="1" applyFont="1" applyFill="1" applyBorder="1" applyAlignment="1">
      <alignment horizontal="right" vertical="center"/>
    </xf>
    <xf numFmtId="176" fontId="6" fillId="0" borderId="10" xfId="0" applyNumberFormat="1" applyFont="1" applyFill="1" applyBorder="1" applyAlignment="1">
      <alignment horizontal="right" vertical="center"/>
    </xf>
    <xf numFmtId="0" fontId="4" fillId="0" borderId="29"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27" xfId="0" applyFont="1" applyFill="1" applyBorder="1" applyAlignment="1">
      <alignment horizontal="center" vertical="center" wrapText="1"/>
    </xf>
    <xf numFmtId="0" fontId="4" fillId="0" borderId="40" xfId="0" applyFont="1" applyFill="1" applyBorder="1" applyAlignment="1">
      <alignment horizontal="center" vertical="center" wrapText="1"/>
    </xf>
    <xf numFmtId="176" fontId="6" fillId="0" borderId="61" xfId="0" applyNumberFormat="1" applyFont="1" applyFill="1" applyBorder="1" applyAlignment="1">
      <alignment horizontal="right" vertical="center"/>
    </xf>
    <xf numFmtId="176" fontId="6" fillId="0" borderId="17" xfId="0" applyNumberFormat="1" applyFont="1" applyFill="1" applyBorder="1" applyAlignment="1">
      <alignment horizontal="right" vertical="center"/>
    </xf>
    <xf numFmtId="0" fontId="4" fillId="0" borderId="5" xfId="0" applyFont="1" applyFill="1" applyBorder="1" applyAlignment="1">
      <alignment horizontal="center" vertical="center" wrapText="1"/>
    </xf>
    <xf numFmtId="0" fontId="4" fillId="0" borderId="36"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6"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10" xfId="0" applyFont="1" applyFill="1" applyBorder="1" applyAlignment="1">
      <alignment horizontal="center" vertical="center"/>
    </xf>
    <xf numFmtId="176" fontId="5" fillId="0" borderId="84" xfId="0" applyNumberFormat="1" applyFont="1" applyFill="1" applyBorder="1" applyAlignment="1">
      <alignment horizontal="right" vertical="center"/>
    </xf>
    <xf numFmtId="0" fontId="4" fillId="0" borderId="43"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63" xfId="0" applyFont="1" applyFill="1" applyBorder="1" applyAlignment="1">
      <alignment horizontal="center" vertical="center" wrapText="1"/>
    </xf>
    <xf numFmtId="0" fontId="4" fillId="0" borderId="68" xfId="0" applyFont="1" applyFill="1" applyBorder="1" applyAlignment="1">
      <alignment horizontal="center" vertical="center" wrapText="1"/>
    </xf>
    <xf numFmtId="0" fontId="8" fillId="0" borderId="0" xfId="0" applyFont="1" applyFill="1" applyAlignment="1">
      <alignment horizontal="left" vertical="center"/>
    </xf>
    <xf numFmtId="0" fontId="9" fillId="0" borderId="0" xfId="0" applyFont="1" applyFill="1" applyAlignment="1">
      <alignment horizontal="center" vertical="center"/>
    </xf>
    <xf numFmtId="0" fontId="1" fillId="0" borderId="76" xfId="0" applyFont="1" applyFill="1" applyBorder="1" applyAlignment="1">
      <alignment horizontal="left" vertical="center" indent="1"/>
    </xf>
    <xf numFmtId="0" fontId="1" fillId="0" borderId="76" xfId="0" applyFont="1" applyFill="1" applyBorder="1" applyAlignment="1">
      <alignment horizontal="right" vertical="center" indent="2"/>
    </xf>
    <xf numFmtId="176" fontId="5" fillId="0" borderId="70" xfId="0" applyNumberFormat="1" applyFont="1" applyFill="1" applyBorder="1" applyAlignment="1">
      <alignment horizontal="right" vertical="center"/>
    </xf>
    <xf numFmtId="176" fontId="5" fillId="0" borderId="64" xfId="0" applyNumberFormat="1" applyFont="1" applyFill="1" applyBorder="1" applyAlignment="1">
      <alignment horizontal="right" vertical="center"/>
    </xf>
    <xf numFmtId="176" fontId="5" fillId="0" borderId="68" xfId="0" applyNumberFormat="1" applyFont="1" applyFill="1" applyBorder="1" applyAlignment="1">
      <alignment horizontal="right" vertical="center"/>
    </xf>
    <xf numFmtId="176" fontId="5" fillId="0" borderId="87" xfId="0" applyNumberFormat="1" applyFont="1" applyFill="1" applyBorder="1" applyAlignment="1">
      <alignment horizontal="right" vertical="center"/>
    </xf>
    <xf numFmtId="0" fontId="1" fillId="0" borderId="76" xfId="0" applyFont="1" applyFill="1" applyBorder="1" applyAlignment="1">
      <alignment horizontal="left" vertical="center"/>
    </xf>
    <xf numFmtId="176" fontId="5" fillId="0" borderId="77" xfId="0" applyNumberFormat="1" applyFont="1" applyFill="1" applyBorder="1" applyAlignment="1">
      <alignment horizontal="right" vertical="center"/>
    </xf>
    <xf numFmtId="176" fontId="5" fillId="0" borderId="83" xfId="0" applyNumberFormat="1" applyFont="1" applyFill="1" applyBorder="1" applyAlignment="1">
      <alignment horizontal="right" vertical="center"/>
    </xf>
    <xf numFmtId="176" fontId="5" fillId="0" borderId="79" xfId="0" applyNumberFormat="1" applyFont="1" applyFill="1" applyBorder="1" applyAlignment="1">
      <alignment horizontal="right" vertical="center"/>
    </xf>
    <xf numFmtId="0" fontId="4" fillId="0" borderId="28" xfId="1" applyFont="1" applyBorder="1" applyAlignment="1">
      <alignment horizontal="center" vertical="center"/>
    </xf>
    <xf numFmtId="0" fontId="4" fillId="0" borderId="10" xfId="1" applyFont="1" applyBorder="1" applyAlignment="1">
      <alignment horizontal="center" vertical="center"/>
    </xf>
    <xf numFmtId="176" fontId="6" fillId="2" borderId="61" xfId="1" applyNumberFormat="1" applyFont="1" applyFill="1" applyBorder="1" applyAlignment="1">
      <alignment horizontal="right" vertical="center"/>
    </xf>
    <xf numFmtId="176" fontId="6" fillId="2" borderId="9" xfId="1" applyNumberFormat="1" applyFont="1" applyFill="1" applyBorder="1" applyAlignment="1">
      <alignment horizontal="right" vertical="center"/>
    </xf>
    <xf numFmtId="176" fontId="6" fillId="2" borderId="10" xfId="1" applyNumberFormat="1" applyFont="1" applyFill="1" applyBorder="1" applyAlignment="1">
      <alignment horizontal="right" vertical="center"/>
    </xf>
    <xf numFmtId="176" fontId="6" fillId="2" borderId="8" xfId="1" applyNumberFormat="1" applyFont="1" applyFill="1" applyBorder="1" applyAlignment="1">
      <alignment horizontal="right" vertical="center"/>
    </xf>
    <xf numFmtId="176" fontId="6" fillId="2" borderId="62" xfId="1" applyNumberFormat="1" applyFont="1" applyFill="1" applyBorder="1" applyAlignment="1">
      <alignment horizontal="right" vertical="center"/>
    </xf>
    <xf numFmtId="0" fontId="3" fillId="0" borderId="7" xfId="1" applyFont="1" applyBorder="1" applyAlignment="1">
      <alignment horizontal="center" vertical="center"/>
    </xf>
    <xf numFmtId="0" fontId="3" fillId="0" borderId="44" xfId="1" applyFont="1" applyBorder="1" applyAlignment="1">
      <alignment horizontal="center" vertical="center"/>
    </xf>
    <xf numFmtId="0" fontId="4" fillId="0" borderId="63" xfId="1" applyFont="1" applyBorder="1" applyAlignment="1">
      <alignment horizontal="center" vertical="center" wrapText="1"/>
    </xf>
    <xf numFmtId="0" fontId="4" fillId="0" borderId="68" xfId="1" applyFont="1" applyBorder="1" applyAlignment="1">
      <alignment horizontal="center" vertical="center" wrapText="1"/>
    </xf>
    <xf numFmtId="176" fontId="5" fillId="2" borderId="70" xfId="1" applyNumberFormat="1" applyFont="1" applyFill="1" applyBorder="1" applyAlignment="1">
      <alignment horizontal="right" vertical="center"/>
    </xf>
    <xf numFmtId="176" fontId="5" fillId="2" borderId="64" xfId="1" applyNumberFormat="1" applyFont="1" applyFill="1" applyBorder="1" applyAlignment="1">
      <alignment horizontal="right" vertical="center"/>
    </xf>
    <xf numFmtId="176" fontId="5" fillId="2" borderId="68" xfId="1" applyNumberFormat="1" applyFont="1" applyFill="1" applyBorder="1" applyAlignment="1">
      <alignment horizontal="right" vertical="center"/>
    </xf>
    <xf numFmtId="176" fontId="5" fillId="2" borderId="66" xfId="1" applyNumberFormat="1" applyFont="1" applyFill="1" applyBorder="1" applyAlignment="1">
      <alignment horizontal="right" vertical="center"/>
    </xf>
    <xf numFmtId="176" fontId="5" fillId="2" borderId="74" xfId="1" applyNumberFormat="1" applyFont="1" applyFill="1" applyBorder="1" applyAlignment="1">
      <alignment horizontal="right" vertical="center"/>
    </xf>
    <xf numFmtId="0" fontId="4" fillId="0" borderId="43" xfId="1" applyFont="1" applyBorder="1" applyAlignment="1">
      <alignment horizontal="center" vertical="center"/>
    </xf>
    <xf numFmtId="0" fontId="4" fillId="0" borderId="69" xfId="1" applyFont="1" applyBorder="1" applyAlignment="1">
      <alignment horizontal="center" vertical="center"/>
    </xf>
    <xf numFmtId="176" fontId="5" fillId="2" borderId="71" xfId="1" applyNumberFormat="1" applyFont="1" applyFill="1" applyBorder="1" applyAlignment="1">
      <alignment horizontal="right" vertical="center"/>
    </xf>
    <xf numFmtId="176" fontId="5" fillId="2" borderId="65" xfId="1" applyNumberFormat="1" applyFont="1" applyFill="1" applyBorder="1" applyAlignment="1">
      <alignment horizontal="right" vertical="center"/>
    </xf>
    <xf numFmtId="176" fontId="5" fillId="2" borderId="69" xfId="1" applyNumberFormat="1" applyFont="1" applyFill="1" applyBorder="1" applyAlignment="1">
      <alignment horizontal="right" vertical="center"/>
    </xf>
    <xf numFmtId="176" fontId="5" fillId="2" borderId="67" xfId="1" applyNumberFormat="1" applyFont="1" applyFill="1" applyBorder="1" applyAlignment="1">
      <alignment horizontal="right" vertical="center"/>
    </xf>
    <xf numFmtId="176" fontId="5" fillId="2" borderId="75" xfId="1" applyNumberFormat="1" applyFont="1" applyFill="1" applyBorder="1" applyAlignment="1">
      <alignment horizontal="right" vertical="center"/>
    </xf>
    <xf numFmtId="0" fontId="4" fillId="0" borderId="1" xfId="1" applyFont="1" applyBorder="1" applyAlignment="1">
      <alignment horizontal="center" vertical="center" wrapText="1"/>
    </xf>
    <xf numFmtId="0" fontId="4" fillId="0" borderId="24" xfId="1" applyFont="1" applyBorder="1" applyAlignment="1">
      <alignment horizontal="center" vertical="center"/>
    </xf>
    <xf numFmtId="0" fontId="4" fillId="0" borderId="5" xfId="1" applyFont="1" applyBorder="1" applyAlignment="1">
      <alignment horizontal="center" vertical="center" wrapText="1"/>
    </xf>
    <xf numFmtId="0" fontId="4" fillId="0" borderId="36" xfId="1" applyFont="1" applyBorder="1" applyAlignment="1">
      <alignment horizontal="center" vertical="center"/>
    </xf>
    <xf numFmtId="0" fontId="3" fillId="0" borderId="50" xfId="1" applyFont="1" applyBorder="1" applyAlignment="1">
      <alignment horizontal="center" vertical="center"/>
    </xf>
    <xf numFmtId="0" fontId="3" fillId="0" borderId="2" xfId="1" applyFont="1" applyBorder="1" applyAlignment="1">
      <alignment horizontal="center" vertical="center"/>
    </xf>
    <xf numFmtId="0" fontId="3" fillId="0" borderId="5" xfId="1" applyFont="1" applyBorder="1" applyAlignment="1">
      <alignment horizontal="center" vertical="center"/>
    </xf>
    <xf numFmtId="0" fontId="3" fillId="0" borderId="4" xfId="1" applyFont="1" applyBorder="1" applyAlignment="1">
      <alignment horizontal="center" vertical="center"/>
    </xf>
    <xf numFmtId="0" fontId="3" fillId="0" borderId="51" xfId="1" applyFont="1" applyBorder="1" applyAlignment="1">
      <alignment horizontal="center" vertical="center"/>
    </xf>
    <xf numFmtId="0" fontId="4" fillId="0" borderId="27" xfId="1" applyFont="1" applyBorder="1" applyAlignment="1">
      <alignment horizontal="center" vertical="center" wrapText="1"/>
    </xf>
    <xf numFmtId="0" fontId="4" fillId="0" borderId="40" xfId="1" applyFont="1" applyBorder="1" applyAlignment="1">
      <alignment horizontal="center" vertical="center" wrapText="1"/>
    </xf>
    <xf numFmtId="176" fontId="5" fillId="2" borderId="77" xfId="1" applyNumberFormat="1" applyFont="1" applyFill="1" applyBorder="1" applyAlignment="1">
      <alignment horizontal="right" vertical="center"/>
    </xf>
    <xf numFmtId="176" fontId="5" fillId="2" borderId="79" xfId="1" applyNumberFormat="1" applyFont="1" applyFill="1" applyBorder="1" applyAlignment="1">
      <alignment horizontal="right" vertical="center"/>
    </xf>
    <xf numFmtId="176" fontId="5" fillId="2" borderId="78" xfId="1" applyNumberFormat="1" applyFont="1" applyFill="1" applyBorder="1" applyAlignment="1">
      <alignment horizontal="right" vertical="center"/>
    </xf>
    <xf numFmtId="0" fontId="4" fillId="0" borderId="29" xfId="1" applyFont="1" applyBorder="1" applyAlignment="1">
      <alignment horizontal="center" vertical="center"/>
    </xf>
    <xf numFmtId="0" fontId="4" fillId="0" borderId="41" xfId="1" applyFont="1" applyBorder="1" applyAlignment="1">
      <alignment horizontal="center" vertical="center"/>
    </xf>
    <xf numFmtId="176" fontId="5" fillId="2" borderId="35" xfId="1" applyNumberFormat="1" applyFont="1" applyFill="1" applyBorder="1" applyAlignment="1">
      <alignment horizontal="right" vertical="center"/>
    </xf>
    <xf numFmtId="176" fontId="5" fillId="2" borderId="30" xfId="1" applyNumberFormat="1" applyFont="1" applyFill="1" applyBorder="1" applyAlignment="1">
      <alignment horizontal="right" vertical="center"/>
    </xf>
    <xf numFmtId="176" fontId="5" fillId="2" borderId="41" xfId="1" applyNumberFormat="1" applyFont="1" applyFill="1" applyBorder="1" applyAlignment="1">
      <alignment horizontal="right" vertical="center"/>
    </xf>
    <xf numFmtId="176" fontId="5" fillId="2" borderId="59" xfId="1" applyNumberFormat="1" applyFont="1" applyFill="1" applyBorder="1" applyAlignment="1">
      <alignment horizontal="right" vertical="center"/>
    </xf>
    <xf numFmtId="176" fontId="5" fillId="2" borderId="60" xfId="1" applyNumberFormat="1" applyFont="1" applyFill="1" applyBorder="1" applyAlignment="1">
      <alignment horizontal="right" vertical="center"/>
    </xf>
    <xf numFmtId="0" fontId="1" fillId="0" borderId="76" xfId="1" applyFont="1" applyBorder="1" applyAlignment="1">
      <alignment horizontal="left" vertical="center" indent="1"/>
    </xf>
    <xf numFmtId="0" fontId="1" fillId="2" borderId="76" xfId="1" applyFont="1" applyFill="1" applyBorder="1" applyAlignment="1">
      <alignment horizontal="right" vertical="center" indent="2"/>
    </xf>
    <xf numFmtId="0" fontId="7" fillId="0" borderId="1" xfId="1" applyFont="1" applyBorder="1" applyAlignment="1">
      <alignment horizontal="center" vertical="center"/>
    </xf>
    <xf numFmtId="0" fontId="7" fillId="0" borderId="5" xfId="1" applyFont="1" applyBorder="1" applyAlignment="1">
      <alignment horizontal="center" vertical="center"/>
    </xf>
    <xf numFmtId="0" fontId="7" fillId="0" borderId="3" xfId="1" applyFont="1" applyBorder="1" applyAlignment="1">
      <alignment horizontal="center" vertical="center"/>
    </xf>
    <xf numFmtId="0" fontId="7" fillId="0" borderId="6" xfId="1" applyFont="1" applyBorder="1" applyAlignment="1">
      <alignment horizontal="center" vertical="center"/>
    </xf>
    <xf numFmtId="0" fontId="3" fillId="0" borderId="12" xfId="1" applyFont="1" applyBorder="1" applyAlignment="1">
      <alignment horizontal="center" vertical="center"/>
    </xf>
    <xf numFmtId="0" fontId="3" fillId="0" borderId="13" xfId="1" applyFont="1" applyBorder="1" applyAlignment="1">
      <alignment horizontal="center" vertical="center"/>
    </xf>
    <xf numFmtId="0" fontId="3" fillId="0" borderId="14" xfId="1" applyFont="1" applyBorder="1" applyAlignment="1">
      <alignment horizontal="center" vertical="center"/>
    </xf>
    <xf numFmtId="0" fontId="3" fillId="0" borderId="15" xfId="1" applyFont="1" applyBorder="1" applyAlignment="1">
      <alignment horizontal="center" vertical="center"/>
    </xf>
    <xf numFmtId="0" fontId="3" fillId="0" borderId="16" xfId="1" applyFont="1" applyBorder="1" applyAlignment="1">
      <alignment horizontal="center" vertical="center"/>
    </xf>
    <xf numFmtId="176" fontId="6" fillId="2" borderId="17" xfId="1" applyNumberFormat="1" applyFont="1" applyFill="1" applyBorder="1" applyAlignment="1">
      <alignment horizontal="right" vertical="center"/>
    </xf>
    <xf numFmtId="0" fontId="9" fillId="0" borderId="0" xfId="1" applyFont="1" applyAlignment="1">
      <alignment horizontal="center" vertical="center"/>
    </xf>
    <xf numFmtId="0" fontId="8" fillId="0" borderId="0" xfId="1" applyFont="1" applyAlignment="1">
      <alignment horizontal="left" vertical="center"/>
    </xf>
    <xf numFmtId="0" fontId="1" fillId="2" borderId="76" xfId="1" applyFont="1" applyFill="1" applyBorder="1" applyAlignment="1">
      <alignment horizontal="left" vertical="center"/>
    </xf>
  </cellXfs>
  <cellStyles count="2">
    <cellStyle name="標準" xfId="0" builtinId="0"/>
    <cellStyle name="標準 3" xfId="1" xr:uid="{A6E29B5C-98C7-4FC6-BCBD-CB8D3171C1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517070</xdr:colOff>
      <xdr:row>6</xdr:row>
      <xdr:rowOff>353785</xdr:rowOff>
    </xdr:from>
    <xdr:to>
      <xdr:col>4</xdr:col>
      <xdr:colOff>367392</xdr:colOff>
      <xdr:row>8</xdr:row>
      <xdr:rowOff>299356</xdr:rowOff>
    </xdr:to>
    <xdr:sp macro="" textlink="">
      <xdr:nvSpPr>
        <xdr:cNvPr id="2" name="テキスト ボックス 1">
          <a:extLst>
            <a:ext uri="{FF2B5EF4-FFF2-40B4-BE49-F238E27FC236}">
              <a16:creationId xmlns:a16="http://schemas.microsoft.com/office/drawing/2014/main" id="{1D965CC5-05E9-4EBF-AF0B-442DD5132FA2}"/>
            </a:ext>
          </a:extLst>
        </xdr:cNvPr>
        <xdr:cNvSpPr txBox="1"/>
      </xdr:nvSpPr>
      <xdr:spPr>
        <a:xfrm>
          <a:off x="2117270" y="2258785"/>
          <a:ext cx="3603172" cy="555171"/>
        </a:xfrm>
        <a:prstGeom prst="rect">
          <a:avLst/>
        </a:prstGeom>
        <a:solidFill>
          <a:schemeClr val="accent6">
            <a:lumMod val="20000"/>
            <a:lumOff val="8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ＭＳ ゴシック" panose="020B0609070205080204" pitchFamily="49" charset="-128"/>
              <a:ea typeface="ＭＳ ゴシック" panose="020B0609070205080204" pitchFamily="49" charset="-128"/>
            </a:rPr>
            <a:t>網掛けセルが提案業者の記入欄</a:t>
          </a:r>
        </a:p>
      </xdr:txBody>
    </xdr:sp>
    <xdr:clientData/>
  </xdr:twoCellAnchor>
  <xdr:twoCellAnchor>
    <xdr:from>
      <xdr:col>11</xdr:col>
      <xdr:colOff>938892</xdr:colOff>
      <xdr:row>15</xdr:row>
      <xdr:rowOff>149679</xdr:rowOff>
    </xdr:from>
    <xdr:to>
      <xdr:col>13</xdr:col>
      <xdr:colOff>95250</xdr:colOff>
      <xdr:row>17</xdr:row>
      <xdr:rowOff>163286</xdr:rowOff>
    </xdr:to>
    <xdr:sp macro="" textlink="">
      <xdr:nvSpPr>
        <xdr:cNvPr id="3" name="四角形: 角を丸くする 2">
          <a:extLst>
            <a:ext uri="{FF2B5EF4-FFF2-40B4-BE49-F238E27FC236}">
              <a16:creationId xmlns:a16="http://schemas.microsoft.com/office/drawing/2014/main" id="{7CE3F2CF-D855-4C6E-99FF-B9FE0DBC8518}"/>
            </a:ext>
          </a:extLst>
        </xdr:cNvPr>
        <xdr:cNvSpPr/>
      </xdr:nvSpPr>
      <xdr:spPr>
        <a:xfrm>
          <a:off x="12042321" y="4953000"/>
          <a:ext cx="2068286" cy="830036"/>
        </a:xfrm>
        <a:prstGeom prst="round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381000</xdr:colOff>
      <xdr:row>13</xdr:row>
      <xdr:rowOff>312965</xdr:rowOff>
    </xdr:from>
    <xdr:to>
      <xdr:col>12</xdr:col>
      <xdr:colOff>204107</xdr:colOff>
      <xdr:row>16</xdr:row>
      <xdr:rowOff>68035</xdr:rowOff>
    </xdr:to>
    <xdr:cxnSp macro="">
      <xdr:nvCxnSpPr>
        <xdr:cNvPr id="4" name="直線矢印コネクタ 3">
          <a:extLst>
            <a:ext uri="{FF2B5EF4-FFF2-40B4-BE49-F238E27FC236}">
              <a16:creationId xmlns:a16="http://schemas.microsoft.com/office/drawing/2014/main" id="{E3F5D7F0-40B8-4397-8F01-7FE702CFA7BF}"/>
            </a:ext>
          </a:extLst>
        </xdr:cNvPr>
        <xdr:cNvCxnSpPr/>
      </xdr:nvCxnSpPr>
      <xdr:spPr>
        <a:xfrm>
          <a:off x="11782425" y="4218215"/>
          <a:ext cx="1013732" cy="945695"/>
        </a:xfrm>
        <a:prstGeom prst="straightConnector1">
          <a:avLst/>
        </a:prstGeom>
        <a:ln w="38100">
          <a:solidFill>
            <a:srgbClr val="00B05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598715</xdr:colOff>
      <xdr:row>13</xdr:row>
      <xdr:rowOff>13608</xdr:rowOff>
    </xdr:from>
    <xdr:to>
      <xdr:col>12</xdr:col>
      <xdr:colOff>95250</xdr:colOff>
      <xdr:row>14</xdr:row>
      <xdr:rowOff>54429</xdr:rowOff>
    </xdr:to>
    <xdr:sp macro="" textlink="">
      <xdr:nvSpPr>
        <xdr:cNvPr id="5" name="テキスト ボックス 4">
          <a:extLst>
            <a:ext uri="{FF2B5EF4-FFF2-40B4-BE49-F238E27FC236}">
              <a16:creationId xmlns:a16="http://schemas.microsoft.com/office/drawing/2014/main" id="{03E5A9F9-A9CD-45BE-BD1C-2F223CE63041}"/>
            </a:ext>
          </a:extLst>
        </xdr:cNvPr>
        <xdr:cNvSpPr txBox="1"/>
      </xdr:nvSpPr>
      <xdr:spPr>
        <a:xfrm>
          <a:off x="11266715" y="3918858"/>
          <a:ext cx="1420585" cy="478971"/>
        </a:xfrm>
        <a:prstGeom prst="rect">
          <a:avLst/>
        </a:prstGeom>
        <a:solidFill>
          <a:schemeClr val="lt1"/>
        </a:solidFill>
        <a:ln w="1905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00B050"/>
              </a:solidFill>
              <a:latin typeface="ＭＳ ゴシック" panose="020B0609070205080204" pitchFamily="49" charset="-128"/>
              <a:ea typeface="ＭＳ ゴシック" panose="020B0609070205080204" pitchFamily="49" charset="-128"/>
            </a:rPr>
            <a:t>評価観点</a:t>
          </a:r>
        </a:p>
      </xdr:txBody>
    </xdr:sp>
    <xdr:clientData/>
  </xdr:twoCellAnchor>
  <xdr:twoCellAnchor>
    <xdr:from>
      <xdr:col>11</xdr:col>
      <xdr:colOff>938892</xdr:colOff>
      <xdr:row>28</xdr:row>
      <xdr:rowOff>394609</xdr:rowOff>
    </xdr:from>
    <xdr:to>
      <xdr:col>13</xdr:col>
      <xdr:colOff>95249</xdr:colOff>
      <xdr:row>30</xdr:row>
      <xdr:rowOff>108858</xdr:rowOff>
    </xdr:to>
    <xdr:sp macro="" textlink="">
      <xdr:nvSpPr>
        <xdr:cNvPr id="6" name="四角形: 角を丸くする 5">
          <a:extLst>
            <a:ext uri="{FF2B5EF4-FFF2-40B4-BE49-F238E27FC236}">
              <a16:creationId xmlns:a16="http://schemas.microsoft.com/office/drawing/2014/main" id="{26B8B1E9-E2FC-40BC-9100-CC8DEEE0A060}"/>
            </a:ext>
          </a:extLst>
        </xdr:cNvPr>
        <xdr:cNvSpPr/>
      </xdr:nvSpPr>
      <xdr:spPr>
        <a:xfrm>
          <a:off x="12042321" y="12151180"/>
          <a:ext cx="2068285" cy="721178"/>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258536</xdr:colOff>
      <xdr:row>29</xdr:row>
      <xdr:rowOff>285748</xdr:rowOff>
    </xdr:from>
    <xdr:to>
      <xdr:col>12</xdr:col>
      <xdr:colOff>190501</xdr:colOff>
      <xdr:row>30</xdr:row>
      <xdr:rowOff>449036</xdr:rowOff>
    </xdr:to>
    <xdr:cxnSp macro="">
      <xdr:nvCxnSpPr>
        <xdr:cNvPr id="7" name="直線矢印コネクタ 6">
          <a:extLst>
            <a:ext uri="{FF2B5EF4-FFF2-40B4-BE49-F238E27FC236}">
              <a16:creationId xmlns:a16="http://schemas.microsoft.com/office/drawing/2014/main" id="{AF50DBE1-2FFB-4195-A932-C6770199C550}"/>
            </a:ext>
          </a:extLst>
        </xdr:cNvPr>
        <xdr:cNvCxnSpPr/>
      </xdr:nvCxnSpPr>
      <xdr:spPr>
        <a:xfrm flipV="1">
          <a:off x="10926536" y="12553948"/>
          <a:ext cx="1856015" cy="668113"/>
        </a:xfrm>
        <a:prstGeom prst="straightConnector1">
          <a:avLst/>
        </a:prstGeom>
        <a:ln w="381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1183821</xdr:colOff>
      <xdr:row>30</xdr:row>
      <xdr:rowOff>258535</xdr:rowOff>
    </xdr:from>
    <xdr:to>
      <xdr:col>10</xdr:col>
      <xdr:colOff>680357</xdr:colOff>
      <xdr:row>31</xdr:row>
      <xdr:rowOff>108856</xdr:rowOff>
    </xdr:to>
    <xdr:sp macro="" textlink="">
      <xdr:nvSpPr>
        <xdr:cNvPr id="8" name="テキスト ボックス 7">
          <a:extLst>
            <a:ext uri="{FF2B5EF4-FFF2-40B4-BE49-F238E27FC236}">
              <a16:creationId xmlns:a16="http://schemas.microsoft.com/office/drawing/2014/main" id="{60A30F01-0A77-47EE-BAA9-C4F3B87193C1}"/>
            </a:ext>
          </a:extLst>
        </xdr:cNvPr>
        <xdr:cNvSpPr txBox="1"/>
      </xdr:nvSpPr>
      <xdr:spPr>
        <a:xfrm>
          <a:off x="9927771" y="13031560"/>
          <a:ext cx="1420586" cy="47897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latin typeface="ＭＳ ゴシック" panose="020B0609070205080204" pitchFamily="49" charset="-128"/>
              <a:ea typeface="ＭＳ ゴシック" panose="020B0609070205080204" pitchFamily="49" charset="-128"/>
            </a:rPr>
            <a:t>評価対象</a:t>
          </a:r>
        </a:p>
      </xdr:txBody>
    </xdr:sp>
    <xdr:clientData/>
  </xdr:twoCellAnchor>
  <xdr:twoCellAnchor>
    <xdr:from>
      <xdr:col>2</xdr:col>
      <xdr:colOff>2939143</xdr:colOff>
      <xdr:row>26</xdr:row>
      <xdr:rowOff>557893</xdr:rowOff>
    </xdr:from>
    <xdr:to>
      <xdr:col>4</xdr:col>
      <xdr:colOff>81643</xdr:colOff>
      <xdr:row>28</xdr:row>
      <xdr:rowOff>68036</xdr:rowOff>
    </xdr:to>
    <xdr:sp macro="" textlink="">
      <xdr:nvSpPr>
        <xdr:cNvPr id="9" name="四角形: 角を丸くする 8">
          <a:extLst>
            <a:ext uri="{FF2B5EF4-FFF2-40B4-BE49-F238E27FC236}">
              <a16:creationId xmlns:a16="http://schemas.microsoft.com/office/drawing/2014/main" id="{8B44E202-4F53-4B4D-B1A7-F5D736AD9979}"/>
            </a:ext>
          </a:extLst>
        </xdr:cNvPr>
        <xdr:cNvSpPr/>
      </xdr:nvSpPr>
      <xdr:spPr>
        <a:xfrm>
          <a:off x="4539343" y="11187793"/>
          <a:ext cx="895350" cy="643618"/>
        </a:xfrm>
        <a:prstGeom prst="round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966107</xdr:colOff>
      <xdr:row>26</xdr:row>
      <xdr:rowOff>557893</xdr:rowOff>
    </xdr:from>
    <xdr:to>
      <xdr:col>7</xdr:col>
      <xdr:colOff>81644</xdr:colOff>
      <xdr:row>28</xdr:row>
      <xdr:rowOff>68036</xdr:rowOff>
    </xdr:to>
    <xdr:sp macro="" textlink="">
      <xdr:nvSpPr>
        <xdr:cNvPr id="10" name="四角形: 角を丸くする 9">
          <a:extLst>
            <a:ext uri="{FF2B5EF4-FFF2-40B4-BE49-F238E27FC236}">
              <a16:creationId xmlns:a16="http://schemas.microsoft.com/office/drawing/2014/main" id="{54875B09-760A-40D3-A647-C4DB1458FA7E}"/>
            </a:ext>
          </a:extLst>
        </xdr:cNvPr>
        <xdr:cNvSpPr/>
      </xdr:nvSpPr>
      <xdr:spPr>
        <a:xfrm>
          <a:off x="7062107" y="11185072"/>
          <a:ext cx="884466" cy="639535"/>
        </a:xfrm>
        <a:prstGeom prst="round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952500</xdr:colOff>
      <xdr:row>26</xdr:row>
      <xdr:rowOff>557893</xdr:rowOff>
    </xdr:from>
    <xdr:to>
      <xdr:col>10</xdr:col>
      <xdr:colOff>95251</xdr:colOff>
      <xdr:row>28</xdr:row>
      <xdr:rowOff>68036</xdr:rowOff>
    </xdr:to>
    <xdr:sp macro="" textlink="">
      <xdr:nvSpPr>
        <xdr:cNvPr id="11" name="四角形: 角を丸くする 10">
          <a:extLst>
            <a:ext uri="{FF2B5EF4-FFF2-40B4-BE49-F238E27FC236}">
              <a16:creationId xmlns:a16="http://schemas.microsoft.com/office/drawing/2014/main" id="{3BBC0F36-5032-4211-82B0-6405DCB0D5B9}"/>
            </a:ext>
          </a:extLst>
        </xdr:cNvPr>
        <xdr:cNvSpPr/>
      </xdr:nvSpPr>
      <xdr:spPr>
        <a:xfrm>
          <a:off x="9552214" y="11185072"/>
          <a:ext cx="911680" cy="639535"/>
        </a:xfrm>
        <a:prstGeom prst="round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571500</xdr:colOff>
      <xdr:row>27</xdr:row>
      <xdr:rowOff>394608</xdr:rowOff>
    </xdr:from>
    <xdr:to>
      <xdr:col>5</xdr:col>
      <xdr:colOff>312965</xdr:colOff>
      <xdr:row>30</xdr:row>
      <xdr:rowOff>244928</xdr:rowOff>
    </xdr:to>
    <xdr:cxnSp macro="">
      <xdr:nvCxnSpPr>
        <xdr:cNvPr id="12" name="直線矢印コネクタ 11">
          <a:extLst>
            <a:ext uri="{FF2B5EF4-FFF2-40B4-BE49-F238E27FC236}">
              <a16:creationId xmlns:a16="http://schemas.microsoft.com/office/drawing/2014/main" id="{8BD35E12-81F8-4365-BF98-1F6290770181}"/>
            </a:ext>
          </a:extLst>
        </xdr:cNvPr>
        <xdr:cNvCxnSpPr/>
      </xdr:nvCxnSpPr>
      <xdr:spPr>
        <a:xfrm flipH="1" flipV="1">
          <a:off x="5191125" y="11653158"/>
          <a:ext cx="1208315" cy="1364795"/>
        </a:xfrm>
        <a:prstGeom prst="straightConnector1">
          <a:avLst/>
        </a:prstGeom>
        <a:ln w="38100">
          <a:solidFill>
            <a:srgbClr val="00206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299357</xdr:colOff>
      <xdr:row>27</xdr:row>
      <xdr:rowOff>381001</xdr:rowOff>
    </xdr:from>
    <xdr:to>
      <xdr:col>6</xdr:col>
      <xdr:colOff>136071</xdr:colOff>
      <xdr:row>30</xdr:row>
      <xdr:rowOff>258536</xdr:rowOff>
    </xdr:to>
    <xdr:cxnSp macro="">
      <xdr:nvCxnSpPr>
        <xdr:cNvPr id="13" name="直線矢印コネクタ 12">
          <a:extLst>
            <a:ext uri="{FF2B5EF4-FFF2-40B4-BE49-F238E27FC236}">
              <a16:creationId xmlns:a16="http://schemas.microsoft.com/office/drawing/2014/main" id="{22A7C38B-A277-4382-9A59-CA20486193C0}"/>
            </a:ext>
          </a:extLst>
        </xdr:cNvPr>
        <xdr:cNvCxnSpPr/>
      </xdr:nvCxnSpPr>
      <xdr:spPr>
        <a:xfrm flipV="1">
          <a:off x="6385832" y="11639551"/>
          <a:ext cx="1027339" cy="1392010"/>
        </a:xfrm>
        <a:prstGeom prst="straightConnector1">
          <a:avLst/>
        </a:prstGeom>
        <a:ln w="38100">
          <a:solidFill>
            <a:srgbClr val="00206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340179</xdr:colOff>
      <xdr:row>27</xdr:row>
      <xdr:rowOff>435428</xdr:rowOff>
    </xdr:from>
    <xdr:to>
      <xdr:col>9</xdr:col>
      <xdr:colOff>122464</xdr:colOff>
      <xdr:row>30</xdr:row>
      <xdr:rowOff>217714</xdr:rowOff>
    </xdr:to>
    <xdr:cxnSp macro="">
      <xdr:nvCxnSpPr>
        <xdr:cNvPr id="14" name="直線矢印コネクタ 13">
          <a:extLst>
            <a:ext uri="{FF2B5EF4-FFF2-40B4-BE49-F238E27FC236}">
              <a16:creationId xmlns:a16="http://schemas.microsoft.com/office/drawing/2014/main" id="{2EFF04C4-5E2F-43D6-BC33-6265E50CD5ED}"/>
            </a:ext>
          </a:extLst>
        </xdr:cNvPr>
        <xdr:cNvCxnSpPr/>
      </xdr:nvCxnSpPr>
      <xdr:spPr>
        <a:xfrm flipV="1">
          <a:off x="6426654" y="11693978"/>
          <a:ext cx="3630385" cy="1296761"/>
        </a:xfrm>
        <a:prstGeom prst="straightConnector1">
          <a:avLst/>
        </a:prstGeom>
        <a:ln w="38100">
          <a:solidFill>
            <a:srgbClr val="00206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312963</xdr:colOff>
      <xdr:row>29</xdr:row>
      <xdr:rowOff>435428</xdr:rowOff>
    </xdr:from>
    <xdr:to>
      <xdr:col>7</xdr:col>
      <xdr:colOff>27215</xdr:colOff>
      <xdr:row>31</xdr:row>
      <xdr:rowOff>149678</xdr:rowOff>
    </xdr:to>
    <xdr:sp macro="" textlink="">
      <xdr:nvSpPr>
        <xdr:cNvPr id="15" name="テキスト ボックス 14">
          <a:extLst>
            <a:ext uri="{FF2B5EF4-FFF2-40B4-BE49-F238E27FC236}">
              <a16:creationId xmlns:a16="http://schemas.microsoft.com/office/drawing/2014/main" id="{A06AD0AB-2B4A-47BF-8543-D4EE6CB78104}"/>
            </a:ext>
          </a:extLst>
        </xdr:cNvPr>
        <xdr:cNvSpPr txBox="1"/>
      </xdr:nvSpPr>
      <xdr:spPr>
        <a:xfrm>
          <a:off x="4932588" y="12703628"/>
          <a:ext cx="3105152" cy="847725"/>
        </a:xfrm>
        <a:prstGeom prst="rect">
          <a:avLst/>
        </a:prstGeom>
        <a:solidFill>
          <a:schemeClr val="lt1"/>
        </a:solidFill>
        <a:ln w="19050"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002060"/>
              </a:solidFill>
              <a:latin typeface="ＭＳ ゴシック" panose="020B0609070205080204" pitchFamily="49" charset="-128"/>
              <a:ea typeface="ＭＳ ゴシック" panose="020B0609070205080204" pitchFamily="49" charset="-128"/>
            </a:rPr>
            <a:t>評価観点</a:t>
          </a:r>
          <a:endParaRPr kumimoji="1" lang="en-US" altLang="ja-JP" sz="1400" b="1">
            <a:solidFill>
              <a:srgbClr val="002060"/>
            </a:solidFill>
            <a:latin typeface="ＭＳ ゴシック" panose="020B0609070205080204" pitchFamily="49" charset="-128"/>
            <a:ea typeface="ＭＳ ゴシック" panose="020B0609070205080204" pitchFamily="49" charset="-128"/>
          </a:endParaRPr>
        </a:p>
        <a:p>
          <a:pPr algn="ctr"/>
          <a:r>
            <a:rPr kumimoji="1" lang="ja-JP" altLang="en-US" sz="500">
              <a:solidFill>
                <a:schemeClr val="bg1"/>
              </a:solidFill>
              <a:latin typeface="ＭＳ ゴシック" panose="020B0609070205080204" pitchFamily="49" charset="-128"/>
              <a:ea typeface="ＭＳ ゴシック" panose="020B0609070205080204" pitchFamily="49" charset="-128"/>
            </a:rPr>
            <a:t>１</a:t>
          </a:r>
          <a:endParaRPr kumimoji="1" lang="en-US" altLang="ja-JP" sz="500">
            <a:solidFill>
              <a:schemeClr val="bg1"/>
            </a:solidFill>
            <a:latin typeface="ＭＳ ゴシック" panose="020B0609070205080204" pitchFamily="49" charset="-128"/>
            <a:ea typeface="ＭＳ ゴシック" panose="020B0609070205080204" pitchFamily="49" charset="-128"/>
          </a:endParaRPr>
        </a:p>
        <a:p>
          <a:pPr algn="ctr"/>
          <a:r>
            <a:rPr kumimoji="1" lang="ja-JP" altLang="en-US" sz="1400">
              <a:solidFill>
                <a:srgbClr val="002060"/>
              </a:solidFill>
              <a:latin typeface="ＭＳ ゴシック" panose="020B0609070205080204" pitchFamily="49" charset="-128"/>
              <a:ea typeface="ＭＳ ゴシック" panose="020B0609070205080204" pitchFamily="49" charset="-128"/>
            </a:rPr>
            <a:t>上限率「</a:t>
          </a:r>
          <a:r>
            <a:rPr kumimoji="1" lang="en-US" altLang="ja-JP" sz="1400">
              <a:solidFill>
                <a:srgbClr val="002060"/>
              </a:solidFill>
              <a:latin typeface="ＭＳ ゴシック" panose="020B0609070205080204" pitchFamily="49" charset="-128"/>
              <a:ea typeface="ＭＳ ゴシック" panose="020B0609070205080204" pitchFamily="49" charset="-128"/>
            </a:rPr>
            <a:t>5.0</a:t>
          </a:r>
          <a:r>
            <a:rPr kumimoji="1" lang="ja-JP" altLang="en-US" sz="1400">
              <a:solidFill>
                <a:srgbClr val="002060"/>
              </a:solidFill>
              <a:latin typeface="ＭＳ ゴシック" panose="020B0609070205080204" pitchFamily="49" charset="-128"/>
              <a:ea typeface="ＭＳ ゴシック" panose="020B0609070205080204" pitchFamily="49" charset="-128"/>
            </a:rPr>
            <a:t>％」を超えないこと</a:t>
          </a:r>
        </a:p>
      </xdr:txBody>
    </xdr:sp>
    <xdr:clientData/>
  </xdr:twoCellAnchor>
  <xdr:twoCellAnchor>
    <xdr:from>
      <xdr:col>2</xdr:col>
      <xdr:colOff>2939144</xdr:colOff>
      <xdr:row>19</xdr:row>
      <xdr:rowOff>244929</xdr:rowOff>
    </xdr:from>
    <xdr:to>
      <xdr:col>4</xdr:col>
      <xdr:colOff>81644</xdr:colOff>
      <xdr:row>24</xdr:row>
      <xdr:rowOff>81643</xdr:rowOff>
    </xdr:to>
    <xdr:sp macro="" textlink="">
      <xdr:nvSpPr>
        <xdr:cNvPr id="16" name="四角形: 角を丸くする 15">
          <a:extLst>
            <a:ext uri="{FF2B5EF4-FFF2-40B4-BE49-F238E27FC236}">
              <a16:creationId xmlns:a16="http://schemas.microsoft.com/office/drawing/2014/main" id="{47F2B334-EF40-41B9-BB75-F28A5050390C}"/>
            </a:ext>
          </a:extLst>
        </xdr:cNvPr>
        <xdr:cNvSpPr/>
      </xdr:nvSpPr>
      <xdr:spPr>
        <a:xfrm>
          <a:off x="4539344" y="6788604"/>
          <a:ext cx="895350" cy="2665639"/>
        </a:xfrm>
        <a:prstGeom prst="round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966107</xdr:colOff>
      <xdr:row>19</xdr:row>
      <xdr:rowOff>244929</xdr:rowOff>
    </xdr:from>
    <xdr:to>
      <xdr:col>7</xdr:col>
      <xdr:colOff>81644</xdr:colOff>
      <xdr:row>24</xdr:row>
      <xdr:rowOff>81643</xdr:rowOff>
    </xdr:to>
    <xdr:sp macro="" textlink="">
      <xdr:nvSpPr>
        <xdr:cNvPr id="17" name="四角形: 角を丸くする 16">
          <a:extLst>
            <a:ext uri="{FF2B5EF4-FFF2-40B4-BE49-F238E27FC236}">
              <a16:creationId xmlns:a16="http://schemas.microsoft.com/office/drawing/2014/main" id="{D2C026B1-0776-458E-A8CF-799C6CC18447}"/>
            </a:ext>
          </a:extLst>
        </xdr:cNvPr>
        <xdr:cNvSpPr/>
      </xdr:nvSpPr>
      <xdr:spPr>
        <a:xfrm>
          <a:off x="7062107" y="6803572"/>
          <a:ext cx="884466" cy="2653392"/>
        </a:xfrm>
        <a:prstGeom prst="round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952500</xdr:colOff>
      <xdr:row>19</xdr:row>
      <xdr:rowOff>244929</xdr:rowOff>
    </xdr:from>
    <xdr:to>
      <xdr:col>10</xdr:col>
      <xdr:colOff>81644</xdr:colOff>
      <xdr:row>24</xdr:row>
      <xdr:rowOff>81643</xdr:rowOff>
    </xdr:to>
    <xdr:sp macro="" textlink="">
      <xdr:nvSpPr>
        <xdr:cNvPr id="18" name="四角形: 角を丸くする 17">
          <a:extLst>
            <a:ext uri="{FF2B5EF4-FFF2-40B4-BE49-F238E27FC236}">
              <a16:creationId xmlns:a16="http://schemas.microsoft.com/office/drawing/2014/main" id="{5B8A38AF-63FB-46E2-AC8E-CB9BD5851A60}"/>
            </a:ext>
          </a:extLst>
        </xdr:cNvPr>
        <xdr:cNvSpPr/>
      </xdr:nvSpPr>
      <xdr:spPr>
        <a:xfrm>
          <a:off x="9552214" y="6803572"/>
          <a:ext cx="898073" cy="2653392"/>
        </a:xfrm>
        <a:prstGeom prst="round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2326821</xdr:colOff>
      <xdr:row>22</xdr:row>
      <xdr:rowOff>204108</xdr:rowOff>
    </xdr:from>
    <xdr:to>
      <xdr:col>3</xdr:col>
      <xdr:colOff>81642</xdr:colOff>
      <xdr:row>27</xdr:row>
      <xdr:rowOff>231322</xdr:rowOff>
    </xdr:to>
    <xdr:sp macro="" textlink="">
      <xdr:nvSpPr>
        <xdr:cNvPr id="19" name="矢印: 右カーブ 18">
          <a:extLst>
            <a:ext uri="{FF2B5EF4-FFF2-40B4-BE49-F238E27FC236}">
              <a16:creationId xmlns:a16="http://schemas.microsoft.com/office/drawing/2014/main" id="{4F3B5AD5-8674-4534-A19E-AE1E3F888E40}"/>
            </a:ext>
          </a:extLst>
        </xdr:cNvPr>
        <xdr:cNvSpPr/>
      </xdr:nvSpPr>
      <xdr:spPr>
        <a:xfrm>
          <a:off x="3927021" y="8319408"/>
          <a:ext cx="774246" cy="3170464"/>
        </a:xfrm>
        <a:prstGeom prst="curvedRightArrow">
          <a:avLst/>
        </a:prstGeom>
        <a:solidFill>
          <a:srgbClr val="002060"/>
        </a:solid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xdr:col>
      <xdr:colOff>449031</xdr:colOff>
      <xdr:row>22</xdr:row>
      <xdr:rowOff>231319</xdr:rowOff>
    </xdr:from>
    <xdr:to>
      <xdr:col>6</xdr:col>
      <xdr:colOff>17684</xdr:colOff>
      <xdr:row>27</xdr:row>
      <xdr:rowOff>258533</xdr:rowOff>
    </xdr:to>
    <xdr:sp macro="" textlink="">
      <xdr:nvSpPr>
        <xdr:cNvPr id="20" name="矢印: 右カーブ 19">
          <a:extLst>
            <a:ext uri="{FF2B5EF4-FFF2-40B4-BE49-F238E27FC236}">
              <a16:creationId xmlns:a16="http://schemas.microsoft.com/office/drawing/2014/main" id="{230F93B8-D3EC-47B6-A9D2-43D86B140DBC}"/>
            </a:ext>
          </a:extLst>
        </xdr:cNvPr>
        <xdr:cNvSpPr/>
      </xdr:nvSpPr>
      <xdr:spPr>
        <a:xfrm>
          <a:off x="6535506" y="8346619"/>
          <a:ext cx="759278" cy="3170464"/>
        </a:xfrm>
        <a:prstGeom prst="curvedRightArrow">
          <a:avLst/>
        </a:prstGeom>
        <a:solidFill>
          <a:srgbClr val="002060"/>
        </a:solid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489856</xdr:colOff>
      <xdr:row>22</xdr:row>
      <xdr:rowOff>231319</xdr:rowOff>
    </xdr:from>
    <xdr:to>
      <xdr:col>9</xdr:col>
      <xdr:colOff>58509</xdr:colOff>
      <xdr:row>27</xdr:row>
      <xdr:rowOff>258533</xdr:rowOff>
    </xdr:to>
    <xdr:sp macro="" textlink="">
      <xdr:nvSpPr>
        <xdr:cNvPr id="21" name="矢印: 右カーブ 20">
          <a:extLst>
            <a:ext uri="{FF2B5EF4-FFF2-40B4-BE49-F238E27FC236}">
              <a16:creationId xmlns:a16="http://schemas.microsoft.com/office/drawing/2014/main" id="{8BE85E5A-04DA-4783-88AF-94271E581F28}"/>
            </a:ext>
          </a:extLst>
        </xdr:cNvPr>
        <xdr:cNvSpPr/>
      </xdr:nvSpPr>
      <xdr:spPr>
        <a:xfrm>
          <a:off x="9233806" y="8346619"/>
          <a:ext cx="759278" cy="3170464"/>
        </a:xfrm>
        <a:prstGeom prst="curvedRightArrow">
          <a:avLst/>
        </a:prstGeom>
        <a:solidFill>
          <a:srgbClr val="002060"/>
        </a:solid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xdr:col>
      <xdr:colOff>1</xdr:colOff>
      <xdr:row>0</xdr:row>
      <xdr:rowOff>0</xdr:rowOff>
    </xdr:from>
    <xdr:to>
      <xdr:col>2</xdr:col>
      <xdr:colOff>693965</xdr:colOff>
      <xdr:row>2</xdr:row>
      <xdr:rowOff>136072</xdr:rowOff>
    </xdr:to>
    <xdr:sp macro="" textlink="">
      <xdr:nvSpPr>
        <xdr:cNvPr id="22" name="テキスト ボックス 21">
          <a:extLst>
            <a:ext uri="{FF2B5EF4-FFF2-40B4-BE49-F238E27FC236}">
              <a16:creationId xmlns:a16="http://schemas.microsoft.com/office/drawing/2014/main" id="{DF7BE378-8E4F-4BB4-86E5-6624B993FB22}"/>
            </a:ext>
          </a:extLst>
        </xdr:cNvPr>
        <xdr:cNvSpPr txBox="1"/>
      </xdr:nvSpPr>
      <xdr:spPr>
        <a:xfrm>
          <a:off x="204108" y="0"/>
          <a:ext cx="2095500" cy="816429"/>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ＭＳ ゴシック" panose="020B0609070205080204" pitchFamily="49" charset="-128"/>
              <a:ea typeface="ＭＳ ゴシック" panose="020B0609070205080204" pitchFamily="49" charset="-128"/>
            </a:rPr>
            <a:t>記 入 例</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45"/>
  <sheetViews>
    <sheetView tabSelected="1" zoomScale="70" zoomScaleNormal="70" workbookViewId="0"/>
  </sheetViews>
  <sheetFormatPr defaultRowHeight="13.5"/>
  <cols>
    <col min="1" max="1" width="2.625" style="1" customWidth="1"/>
    <col min="2" max="2" width="18.375" style="1" bestFit="1" customWidth="1"/>
    <col min="3" max="3" width="39.625" style="1" customWidth="1"/>
    <col min="4" max="5" width="9.625" style="1" customWidth="1"/>
    <col min="6" max="6" width="13.625" style="1" customWidth="1"/>
    <col min="7" max="8" width="9.625" style="1" customWidth="1"/>
    <col min="9" max="9" width="13.625" style="1" customWidth="1"/>
    <col min="10" max="11" width="9.625" style="1" customWidth="1"/>
    <col min="12" max="12" width="13.625" style="1" customWidth="1"/>
    <col min="13" max="13" width="24.625" style="1" customWidth="1"/>
    <col min="14" max="16384" width="9" style="1"/>
  </cols>
  <sheetData>
    <row r="1" spans="2:13" ht="39.950000000000003" customHeight="1">
      <c r="B1" s="157" t="s">
        <v>21</v>
      </c>
      <c r="C1" s="157"/>
      <c r="D1" s="157"/>
      <c r="E1" s="157"/>
      <c r="F1" s="157"/>
      <c r="G1" s="157"/>
      <c r="H1" s="157"/>
      <c r="I1" s="157"/>
      <c r="J1" s="157"/>
      <c r="K1" s="157"/>
      <c r="L1" s="157"/>
      <c r="M1" s="157"/>
    </row>
    <row r="2" spans="2:13" ht="13.5" customHeight="1">
      <c r="B2" s="2"/>
      <c r="C2" s="2"/>
      <c r="D2" s="2"/>
      <c r="E2" s="2"/>
      <c r="F2" s="2"/>
      <c r="G2" s="2"/>
      <c r="H2" s="2"/>
      <c r="I2" s="2"/>
      <c r="J2" s="2"/>
      <c r="K2" s="2"/>
      <c r="L2" s="2"/>
      <c r="M2" s="2"/>
    </row>
    <row r="3" spans="2:13" ht="30" customHeight="1">
      <c r="B3" s="2"/>
      <c r="C3" s="2"/>
      <c r="D3" s="2"/>
      <c r="E3" s="2"/>
      <c r="F3" s="2"/>
      <c r="G3" s="2"/>
      <c r="H3" s="2"/>
      <c r="I3" s="2"/>
      <c r="J3" s="2"/>
      <c r="K3" s="2"/>
      <c r="L3" s="2"/>
      <c r="M3" s="3" t="s">
        <v>22</v>
      </c>
    </row>
    <row r="5" spans="2:13" ht="39.950000000000003" customHeight="1">
      <c r="B5" s="156" t="s">
        <v>28</v>
      </c>
      <c r="C5" s="156"/>
    </row>
    <row r="7" spans="2:13" ht="35.1" customHeight="1">
      <c r="G7" s="158" t="s">
        <v>24</v>
      </c>
      <c r="H7" s="158"/>
      <c r="I7" s="164"/>
      <c r="J7" s="164"/>
      <c r="K7" s="164"/>
      <c r="L7" s="164"/>
      <c r="M7" s="164"/>
    </row>
    <row r="9" spans="2:13" ht="35.1" customHeight="1">
      <c r="G9" s="158" t="s">
        <v>25</v>
      </c>
      <c r="H9" s="158"/>
      <c r="I9" s="164"/>
      <c r="J9" s="164"/>
      <c r="K9" s="164"/>
      <c r="L9" s="164"/>
      <c r="M9" s="164"/>
    </row>
    <row r="11" spans="2:13" ht="35.1" customHeight="1">
      <c r="G11" s="158" t="s">
        <v>23</v>
      </c>
      <c r="H11" s="158"/>
      <c r="I11" s="159" t="s">
        <v>26</v>
      </c>
      <c r="J11" s="159"/>
      <c r="K11" s="159"/>
      <c r="L11" s="159"/>
      <c r="M11" s="159"/>
    </row>
    <row r="14" spans="2:13" ht="35.1" customHeight="1">
      <c r="B14" s="4" t="s">
        <v>27</v>
      </c>
    </row>
    <row r="15" spans="2:13" ht="35.1" customHeight="1" thickBot="1">
      <c r="B15" s="4"/>
    </row>
    <row r="16" spans="2:13" ht="24.95" customHeight="1">
      <c r="B16" s="140" t="s">
        <v>8</v>
      </c>
      <c r="C16" s="141"/>
      <c r="D16" s="144" t="s">
        <v>9</v>
      </c>
      <c r="E16" s="145"/>
      <c r="F16" s="146"/>
      <c r="G16" s="147" t="s">
        <v>10</v>
      </c>
      <c r="H16" s="145"/>
      <c r="I16" s="146"/>
      <c r="J16" s="147" t="s">
        <v>11</v>
      </c>
      <c r="K16" s="145"/>
      <c r="L16" s="148"/>
      <c r="M16" s="5" t="s">
        <v>3</v>
      </c>
    </row>
    <row r="17" spans="2:15" ht="39.950000000000003" customHeight="1" thickBot="1">
      <c r="B17" s="142"/>
      <c r="C17" s="143"/>
      <c r="D17" s="129"/>
      <c r="E17" s="130"/>
      <c r="F17" s="131"/>
      <c r="G17" s="129"/>
      <c r="H17" s="130"/>
      <c r="I17" s="131"/>
      <c r="J17" s="129"/>
      <c r="K17" s="130"/>
      <c r="L17" s="137"/>
      <c r="M17" s="6" t="str">
        <f>IF(SUM(D17:L17)=0,"",SUM(D17:L17))</f>
        <v/>
      </c>
    </row>
    <row r="18" spans="2:15" ht="50.1" customHeight="1" thickBot="1"/>
    <row r="19" spans="2:15" ht="24.95" customHeight="1">
      <c r="B19" s="117" t="s">
        <v>14</v>
      </c>
      <c r="C19" s="138" t="s">
        <v>18</v>
      </c>
      <c r="D19" s="122" t="s">
        <v>9</v>
      </c>
      <c r="E19" s="120"/>
      <c r="F19" s="121"/>
      <c r="G19" s="122" t="s">
        <v>10</v>
      </c>
      <c r="H19" s="120"/>
      <c r="I19" s="121"/>
      <c r="J19" s="119" t="s">
        <v>11</v>
      </c>
      <c r="K19" s="120"/>
      <c r="L19" s="123"/>
      <c r="M19" s="124" t="s">
        <v>3</v>
      </c>
    </row>
    <row r="20" spans="2:15" ht="24.95" customHeight="1">
      <c r="B20" s="118"/>
      <c r="C20" s="139"/>
      <c r="D20" s="7" t="s">
        <v>0</v>
      </c>
      <c r="E20" s="8" t="s">
        <v>29</v>
      </c>
      <c r="F20" s="9" t="s">
        <v>1</v>
      </c>
      <c r="G20" s="7" t="s">
        <v>0</v>
      </c>
      <c r="H20" s="8" t="s">
        <v>29</v>
      </c>
      <c r="I20" s="9" t="s">
        <v>1</v>
      </c>
      <c r="J20" s="7" t="s">
        <v>0</v>
      </c>
      <c r="K20" s="8" t="s">
        <v>29</v>
      </c>
      <c r="L20" s="10" t="s">
        <v>1</v>
      </c>
      <c r="M20" s="125"/>
    </row>
    <row r="21" spans="2:15" ht="50.1" customHeight="1">
      <c r="B21" s="11" t="s">
        <v>15</v>
      </c>
      <c r="C21" s="12"/>
      <c r="D21" s="13"/>
      <c r="E21" s="14" t="s">
        <v>4</v>
      </c>
      <c r="F21" s="15" t="str">
        <f>IF(ROUNDUP($D$17*D21/100,0)=0,"",ROUNDUP($D$17*D21/100,0))</f>
        <v/>
      </c>
      <c r="G21" s="13"/>
      <c r="H21" s="14" t="s">
        <v>4</v>
      </c>
      <c r="I21" s="15" t="str">
        <f>IF(ROUNDUP($G$17*G21/100,0)=0,"",ROUNDUP($G$17*G21/100,0))</f>
        <v/>
      </c>
      <c r="J21" s="16"/>
      <c r="K21" s="14" t="s">
        <v>4</v>
      </c>
      <c r="L21" s="50" t="str">
        <f>IF(ROUNDUP($J$17*J21/100,0)=0,"",ROUNDUP($J$17*J21/100,0))</f>
        <v/>
      </c>
      <c r="M21" s="18" t="str">
        <f t="shared" ref="M21:M27" si="0">IFERROR(F21+I21+L21,"")</f>
        <v/>
      </c>
    </row>
    <row r="22" spans="2:15" ht="50.1" customHeight="1">
      <c r="B22" s="19" t="s">
        <v>12</v>
      </c>
      <c r="C22" s="20"/>
      <c r="D22" s="21"/>
      <c r="E22" s="22" t="s">
        <v>4</v>
      </c>
      <c r="F22" s="15" t="str">
        <f>IF(ROUNDUP($D$17*D22/100,0)=0,"",ROUNDUP($D$17*D22/100,0))</f>
        <v/>
      </c>
      <c r="G22" s="21"/>
      <c r="H22" s="22" t="s">
        <v>4</v>
      </c>
      <c r="I22" s="15" t="str">
        <f>IF(ROUNDUP($G$17*G22/100,0)=0,"",ROUNDUP($G$17*G22/100,0))</f>
        <v/>
      </c>
      <c r="J22" s="24"/>
      <c r="K22" s="22" t="s">
        <v>4</v>
      </c>
      <c r="L22" s="17" t="str">
        <f>IF(ROUNDUP($J$17*J22/100,0)=0,"",ROUNDUP($J$17*J22/100,0))</f>
        <v/>
      </c>
      <c r="M22" s="18" t="str">
        <f t="shared" si="0"/>
        <v/>
      </c>
    </row>
    <row r="23" spans="2:15" ht="50.1" customHeight="1">
      <c r="B23" s="19" t="s">
        <v>16</v>
      </c>
      <c r="C23" s="20"/>
      <c r="D23" s="21"/>
      <c r="E23" s="22" t="s">
        <v>4</v>
      </c>
      <c r="F23" s="15" t="str">
        <f>IF(ROUNDUP($D$17*D23/100,0)=0,"",ROUNDUP($D$17*D23/100,0))</f>
        <v/>
      </c>
      <c r="G23" s="21"/>
      <c r="H23" s="22" t="s">
        <v>4</v>
      </c>
      <c r="I23" s="15" t="str">
        <f>IF(ROUNDUP($G$17*G23/100,0)=0,"",ROUNDUP($G$17*G23/100,0))</f>
        <v/>
      </c>
      <c r="J23" s="24"/>
      <c r="K23" s="22" t="s">
        <v>4</v>
      </c>
      <c r="L23" s="17" t="str">
        <f>IF(ROUNDUP($J$17*J23/100,0)=0,"",ROUNDUP($J$17*J23/100,0))</f>
        <v/>
      </c>
      <c r="M23" s="18" t="str">
        <f t="shared" si="0"/>
        <v/>
      </c>
    </row>
    <row r="24" spans="2:15" ht="50.1" customHeight="1">
      <c r="B24" s="19" t="s">
        <v>13</v>
      </c>
      <c r="C24" s="20"/>
      <c r="D24" s="21"/>
      <c r="E24" s="22" t="s">
        <v>4</v>
      </c>
      <c r="F24" s="15" t="str">
        <f>IF(ROUNDUP($D$17*D24/100,0)=0,"",ROUNDUP($D$17*D24/100,0))</f>
        <v/>
      </c>
      <c r="G24" s="21"/>
      <c r="H24" s="22" t="s">
        <v>4</v>
      </c>
      <c r="I24" s="15" t="str">
        <f>IF(ROUNDUP($G$17*G24/100,0)=0,"",ROUNDUP($G$17*G24/100,0))</f>
        <v/>
      </c>
      <c r="J24" s="24"/>
      <c r="K24" s="22" t="s">
        <v>4</v>
      </c>
      <c r="L24" s="17" t="str">
        <f>IF(ROUNDUP($J$17*J24/100,0)=0,"",ROUNDUP($J$17*J24/100,0))</f>
        <v/>
      </c>
      <c r="M24" s="18" t="str">
        <f t="shared" si="0"/>
        <v/>
      </c>
    </row>
    <row r="25" spans="2:15" ht="50.1" customHeight="1">
      <c r="B25" s="27" t="s">
        <v>17</v>
      </c>
      <c r="C25" s="20" t="s">
        <v>5</v>
      </c>
      <c r="D25" s="28"/>
      <c r="E25" s="29"/>
      <c r="F25" s="23" t="str">
        <f>IF(ROUNDUP(E25*D25,0)=0,"",ROUNDUP(E25*D25,0))</f>
        <v/>
      </c>
      <c r="G25" s="28"/>
      <c r="H25" s="29"/>
      <c r="I25" s="23" t="str">
        <f>IF(ROUNDUP(H25*G25,0)=0,"",ROUNDUP(H25*G25,0))</f>
        <v/>
      </c>
      <c r="J25" s="30"/>
      <c r="K25" s="29"/>
      <c r="L25" s="25" t="str">
        <f>IF(ROUNDUP(K25*J25,0)=0,"",ROUNDUP(K25*J25,0))</f>
        <v/>
      </c>
      <c r="M25" s="18" t="str">
        <f t="shared" si="0"/>
        <v/>
      </c>
    </row>
    <row r="26" spans="2:15" ht="50.1" customHeight="1">
      <c r="B26" s="31"/>
      <c r="C26" s="20" t="s">
        <v>6</v>
      </c>
      <c r="D26" s="28"/>
      <c r="E26" s="29"/>
      <c r="F26" s="23" t="str">
        <f>IF(ROUNDUP(E26*D26,0)=0,"",ROUNDUP(E26*D26,0))</f>
        <v/>
      </c>
      <c r="G26" s="28"/>
      <c r="H26" s="29"/>
      <c r="I26" s="23" t="str">
        <f>IF(ROUNDUP(H26*G26,0)=0,"",ROUNDUP(H26*G26,0))</f>
        <v/>
      </c>
      <c r="J26" s="30"/>
      <c r="K26" s="29"/>
      <c r="L26" s="25" t="str">
        <f>IF(ROUNDUP(K26*J26,0)=0,"",ROUNDUP(K26*J26,0))</f>
        <v/>
      </c>
      <c r="M26" s="18" t="str">
        <f t="shared" si="0"/>
        <v/>
      </c>
    </row>
    <row r="27" spans="2:15" ht="50.1" customHeight="1" thickBot="1">
      <c r="B27" s="32"/>
      <c r="C27" s="33" t="s">
        <v>7</v>
      </c>
      <c r="D27" s="34"/>
      <c r="E27" s="35"/>
      <c r="F27" s="23" t="str">
        <f>IF(ROUNDUP(E27*D27,0)=0,"",ROUNDUP(E27*D27,0))</f>
        <v/>
      </c>
      <c r="G27" s="34"/>
      <c r="H27" s="35"/>
      <c r="I27" s="23" t="str">
        <f>IF(ROUNDUP(H27*G27,0)=0,"",ROUNDUP(H27*G27,0))</f>
        <v/>
      </c>
      <c r="J27" s="37"/>
      <c r="K27" s="35"/>
      <c r="L27" s="38" t="str">
        <f>IF(ROUNDUP(K27*J27,0)=0,"",ROUNDUP(K27*J27,0))</f>
        <v/>
      </c>
      <c r="M27" s="51" t="str">
        <f t="shared" si="0"/>
        <v/>
      </c>
    </row>
    <row r="28" spans="2:15" ht="39.950000000000003" customHeight="1" thickTop="1">
      <c r="B28" s="134" t="s">
        <v>2</v>
      </c>
      <c r="C28" s="135"/>
      <c r="D28" s="40" t="str">
        <f>IF(SUM(D21:D24)=0,"",SUM(D21:D24))</f>
        <v/>
      </c>
      <c r="E28" s="165" t="str">
        <f>IF(SUM(F21:F27)=0,"",SUM(F21:F27))</f>
        <v/>
      </c>
      <c r="F28" s="167"/>
      <c r="G28" s="40" t="str">
        <f>IF(SUM(G21:G24)=0,"",SUM(G21:G24))</f>
        <v/>
      </c>
      <c r="H28" s="165" t="str">
        <f>IF(SUM(I21:I27)=0,"",SUM(I21:I27))</f>
        <v/>
      </c>
      <c r="I28" s="167"/>
      <c r="J28" s="40" t="str">
        <f>IF(SUM(J21:J24)=0,"",SUM(J21:J24))</f>
        <v/>
      </c>
      <c r="K28" s="165" t="str">
        <f>IF(SUM(L21:L27)=0,"",SUM(L21:L27))</f>
        <v/>
      </c>
      <c r="L28" s="166"/>
      <c r="M28" s="52" t="str">
        <f>IFERROR(E28+H28+K28,"")</f>
        <v/>
      </c>
      <c r="N28" s="41"/>
      <c r="O28" s="41"/>
    </row>
    <row r="29" spans="2:15" ht="39.950000000000003" customHeight="1" thickBot="1">
      <c r="B29" s="132" t="s">
        <v>20</v>
      </c>
      <c r="C29" s="133"/>
      <c r="D29" s="126" t="str">
        <f>IFERROR(ROUNDUP(E28*0.1,0),"")</f>
        <v/>
      </c>
      <c r="E29" s="127"/>
      <c r="F29" s="128"/>
      <c r="G29" s="126" t="str">
        <f>IFERROR(ROUNDUP(H28*0.1,0),"")</f>
        <v/>
      </c>
      <c r="H29" s="127"/>
      <c r="I29" s="128"/>
      <c r="J29" s="126" t="str">
        <f>IFERROR(ROUNDUP(K28*0.1,0),"")</f>
        <v/>
      </c>
      <c r="K29" s="127"/>
      <c r="L29" s="151"/>
      <c r="M29" s="53" t="str">
        <f>IFERROR(D29+G29+J29,"")</f>
        <v/>
      </c>
      <c r="N29" s="41"/>
      <c r="O29" s="41"/>
    </row>
    <row r="30" spans="2:15" ht="39.950000000000003" customHeight="1" thickTop="1" thickBot="1">
      <c r="B30" s="149" t="s">
        <v>3</v>
      </c>
      <c r="C30" s="150"/>
      <c r="D30" s="129" t="str">
        <f>IFERROR(E28+D29,"")</f>
        <v/>
      </c>
      <c r="E30" s="130"/>
      <c r="F30" s="131"/>
      <c r="G30" s="129" t="str">
        <f>IFERROR(H28+G29,"")</f>
        <v/>
      </c>
      <c r="H30" s="130"/>
      <c r="I30" s="131"/>
      <c r="J30" s="129" t="str">
        <f>IFERROR(K28+J29,"")</f>
        <v/>
      </c>
      <c r="K30" s="130"/>
      <c r="L30" s="137"/>
      <c r="M30" s="54" t="str">
        <f>IFERROR(D30+G30+J30,"")</f>
        <v/>
      </c>
      <c r="N30" s="41"/>
      <c r="O30" s="41"/>
    </row>
    <row r="31" spans="2:15" ht="50.1" customHeight="1" thickBot="1"/>
    <row r="32" spans="2:15" ht="24.95" customHeight="1">
      <c r="B32" s="117" t="s">
        <v>14</v>
      </c>
      <c r="C32" s="138" t="s">
        <v>18</v>
      </c>
      <c r="D32" s="119" t="s">
        <v>9</v>
      </c>
      <c r="E32" s="120"/>
      <c r="F32" s="121"/>
      <c r="G32" s="122" t="s">
        <v>10</v>
      </c>
      <c r="H32" s="120"/>
      <c r="I32" s="121"/>
      <c r="J32" s="119" t="s">
        <v>11</v>
      </c>
      <c r="K32" s="120"/>
      <c r="L32" s="123"/>
      <c r="M32" s="124" t="s">
        <v>3</v>
      </c>
    </row>
    <row r="33" spans="2:13" ht="24.95" customHeight="1">
      <c r="B33" s="118"/>
      <c r="C33" s="139"/>
      <c r="D33" s="7" t="s">
        <v>0</v>
      </c>
      <c r="E33" s="8" t="s">
        <v>29</v>
      </c>
      <c r="F33" s="9" t="s">
        <v>1</v>
      </c>
      <c r="G33" s="7" t="s">
        <v>0</v>
      </c>
      <c r="H33" s="8" t="s">
        <v>29</v>
      </c>
      <c r="I33" s="9" t="s">
        <v>1</v>
      </c>
      <c r="J33" s="7" t="s">
        <v>0</v>
      </c>
      <c r="K33" s="8" t="s">
        <v>29</v>
      </c>
      <c r="L33" s="10" t="s">
        <v>1</v>
      </c>
      <c r="M33" s="125"/>
    </row>
    <row r="34" spans="2:13" ht="50.1" customHeight="1">
      <c r="B34" s="31" t="s">
        <v>19</v>
      </c>
      <c r="C34" s="12"/>
      <c r="D34" s="42"/>
      <c r="E34" s="43"/>
      <c r="F34" s="15"/>
      <c r="G34" s="44"/>
      <c r="H34" s="43"/>
      <c r="I34" s="15"/>
      <c r="J34" s="42"/>
      <c r="K34" s="43"/>
      <c r="L34" s="17"/>
      <c r="M34" s="18" t="str">
        <f>IF(F34+I34+L34=0,"",F34+I34+L34)</f>
        <v/>
      </c>
    </row>
    <row r="35" spans="2:13" ht="50.1" customHeight="1">
      <c r="B35" s="31"/>
      <c r="C35" s="20"/>
      <c r="D35" s="45"/>
      <c r="E35" s="46"/>
      <c r="F35" s="23"/>
      <c r="G35" s="29"/>
      <c r="H35" s="46"/>
      <c r="I35" s="23"/>
      <c r="J35" s="45"/>
      <c r="K35" s="46"/>
      <c r="L35" s="25"/>
      <c r="M35" s="26" t="str">
        <f>IF(F35+I35+L35=0,"",F35+I35+L35)</f>
        <v/>
      </c>
    </row>
    <row r="36" spans="2:13" ht="50.1" customHeight="1">
      <c r="B36" s="31"/>
      <c r="C36" s="20"/>
      <c r="D36" s="45"/>
      <c r="E36" s="46"/>
      <c r="F36" s="23"/>
      <c r="G36" s="29"/>
      <c r="H36" s="46"/>
      <c r="I36" s="23"/>
      <c r="J36" s="45"/>
      <c r="K36" s="46"/>
      <c r="L36" s="25"/>
      <c r="M36" s="26" t="str">
        <f>IF(F36+I36+L36=0,"",F36+I36+L36)</f>
        <v/>
      </c>
    </row>
    <row r="37" spans="2:13" ht="50.1" customHeight="1">
      <c r="B37" s="31"/>
      <c r="C37" s="20"/>
      <c r="D37" s="45"/>
      <c r="E37" s="46"/>
      <c r="F37" s="23"/>
      <c r="G37" s="29"/>
      <c r="H37" s="46"/>
      <c r="I37" s="23"/>
      <c r="J37" s="45"/>
      <c r="K37" s="46"/>
      <c r="L37" s="25"/>
      <c r="M37" s="26" t="str">
        <f>IF(F37+I37+L37=0,"",F37+I37+L37)</f>
        <v/>
      </c>
    </row>
    <row r="38" spans="2:13" ht="50.1" customHeight="1" thickBot="1">
      <c r="B38" s="47"/>
      <c r="C38" s="33"/>
      <c r="D38" s="48"/>
      <c r="E38" s="49"/>
      <c r="F38" s="36"/>
      <c r="G38" s="35"/>
      <c r="H38" s="49"/>
      <c r="I38" s="36"/>
      <c r="J38" s="48"/>
      <c r="K38" s="49"/>
      <c r="L38" s="38"/>
      <c r="M38" s="39" t="str">
        <f>IF(F38+I38+L38=0,"",F38+I38+L38)</f>
        <v/>
      </c>
    </row>
    <row r="39" spans="2:13" ht="39.950000000000003" customHeight="1" thickTop="1">
      <c r="B39" s="154" t="s">
        <v>2</v>
      </c>
      <c r="C39" s="155"/>
      <c r="D39" s="160" t="str">
        <f>IF(SUM(F34:F38)=0,"",SUM(F34:F38))</f>
        <v/>
      </c>
      <c r="E39" s="161"/>
      <c r="F39" s="162"/>
      <c r="G39" s="160" t="str">
        <f>IF(SUM(I34:I38)=0,"",SUM(I34:I38))</f>
        <v/>
      </c>
      <c r="H39" s="161"/>
      <c r="I39" s="162"/>
      <c r="J39" s="160" t="str">
        <f>IF(SUM(L34:L38)=0,"",SUM(L34:L38))</f>
        <v/>
      </c>
      <c r="K39" s="161"/>
      <c r="L39" s="163"/>
      <c r="M39" s="55" t="str">
        <f>IFERROR(D39+G39+J39,"")</f>
        <v/>
      </c>
    </row>
    <row r="40" spans="2:13" ht="39.950000000000003" customHeight="1" thickBot="1">
      <c r="B40" s="152" t="s">
        <v>20</v>
      </c>
      <c r="C40" s="153"/>
      <c r="D40" s="126" t="str">
        <f>IFERROR(ROUNDUP(D39*0.1,0),"")</f>
        <v/>
      </c>
      <c r="E40" s="127"/>
      <c r="F40" s="128"/>
      <c r="G40" s="126" t="str">
        <f>IFERROR(ROUNDUP(G39*0.1,0),"")</f>
        <v/>
      </c>
      <c r="H40" s="127"/>
      <c r="I40" s="128"/>
      <c r="J40" s="126" t="str">
        <f>IFERROR(ROUNDUP(J39*0.1,0),"")</f>
        <v/>
      </c>
      <c r="K40" s="127"/>
      <c r="L40" s="151"/>
      <c r="M40" s="56" t="str">
        <f>IFERROR(D40+G40+J40,"")</f>
        <v/>
      </c>
    </row>
    <row r="41" spans="2:13" ht="39.950000000000003" customHeight="1" thickTop="1" thickBot="1">
      <c r="B41" s="149" t="s">
        <v>3</v>
      </c>
      <c r="C41" s="150"/>
      <c r="D41" s="136" t="str">
        <f>IFERROR(D39+D40,"")</f>
        <v/>
      </c>
      <c r="E41" s="130"/>
      <c r="F41" s="131"/>
      <c r="G41" s="136" t="str">
        <f>IFERROR(G39+G40,"")</f>
        <v/>
      </c>
      <c r="H41" s="130"/>
      <c r="I41" s="131"/>
      <c r="J41" s="136" t="str">
        <f>IFERROR(J39+J40,"")</f>
        <v/>
      </c>
      <c r="K41" s="130"/>
      <c r="L41" s="137"/>
      <c r="M41" s="54" t="str">
        <f>IFERROR(D41+G41+J41,"")</f>
        <v/>
      </c>
    </row>
    <row r="43" spans="2:13" ht="20.100000000000001" customHeight="1">
      <c r="B43" s="57" t="s">
        <v>30</v>
      </c>
    </row>
    <row r="44" spans="2:13" ht="9.9499999999999993" customHeight="1"/>
    <row r="45" spans="2:13" ht="20.100000000000001" customHeight="1">
      <c r="B45" s="57" t="s">
        <v>31</v>
      </c>
    </row>
  </sheetData>
  <mergeCells count="51">
    <mergeCell ref="I9:M9"/>
    <mergeCell ref="I7:M7"/>
    <mergeCell ref="K28:L28"/>
    <mergeCell ref="H28:I28"/>
    <mergeCell ref="E28:F28"/>
    <mergeCell ref="G19:I19"/>
    <mergeCell ref="J19:L19"/>
    <mergeCell ref="M19:M20"/>
    <mergeCell ref="B41:C41"/>
    <mergeCell ref="B40:C40"/>
    <mergeCell ref="B39:C39"/>
    <mergeCell ref="B5:C5"/>
    <mergeCell ref="B1:M1"/>
    <mergeCell ref="G11:H11"/>
    <mergeCell ref="G9:H9"/>
    <mergeCell ref="G7:H7"/>
    <mergeCell ref="I11:M11"/>
    <mergeCell ref="D39:F39"/>
    <mergeCell ref="D40:F40"/>
    <mergeCell ref="D41:F41"/>
    <mergeCell ref="G39:I39"/>
    <mergeCell ref="J39:L39"/>
    <mergeCell ref="G40:I40"/>
    <mergeCell ref="J40:L40"/>
    <mergeCell ref="G41:I41"/>
    <mergeCell ref="J41:L41"/>
    <mergeCell ref="C32:C33"/>
    <mergeCell ref="B16:C17"/>
    <mergeCell ref="D16:F16"/>
    <mergeCell ref="G16:I16"/>
    <mergeCell ref="J16:L16"/>
    <mergeCell ref="D17:F17"/>
    <mergeCell ref="G17:I17"/>
    <mergeCell ref="J17:L17"/>
    <mergeCell ref="B30:C30"/>
    <mergeCell ref="G29:I29"/>
    <mergeCell ref="J29:L29"/>
    <mergeCell ref="G30:I30"/>
    <mergeCell ref="J30:L30"/>
    <mergeCell ref="C19:C20"/>
    <mergeCell ref="D29:F29"/>
    <mergeCell ref="D30:F30"/>
    <mergeCell ref="B29:C29"/>
    <mergeCell ref="B28:C28"/>
    <mergeCell ref="D19:F19"/>
    <mergeCell ref="B19:B20"/>
    <mergeCell ref="B32:B33"/>
    <mergeCell ref="D32:F32"/>
    <mergeCell ref="G32:I32"/>
    <mergeCell ref="J32:L32"/>
    <mergeCell ref="M32:M33"/>
  </mergeCells>
  <phoneticPr fontId="2"/>
  <printOptions horizontalCentered="1"/>
  <pageMargins left="0.39370078740157483" right="0.19685039370078741" top="0.78740157480314965" bottom="0.39370078740157483" header="0.39370078740157483" footer="0.19685039370078741"/>
  <pageSetup paperSize="9" scale="49" fitToHeight="0" orientation="portrait" r:id="rId1"/>
  <headerFooter>
    <oddHeader>&amp;L&amp;"ＭＳ 明朝,標準"&amp;18（様式７）</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5A3B-54DC-44DD-A838-B97A6943A6C0}">
  <sheetPr>
    <pageSetUpPr fitToPage="1"/>
  </sheetPr>
  <dimension ref="B1:O45"/>
  <sheetViews>
    <sheetView zoomScale="70" zoomScaleNormal="70" workbookViewId="0"/>
  </sheetViews>
  <sheetFormatPr defaultRowHeight="13.5"/>
  <cols>
    <col min="1" max="1" width="2.625" style="58" customWidth="1"/>
    <col min="2" max="2" width="18.375" style="58" bestFit="1" customWidth="1"/>
    <col min="3" max="3" width="39.625" style="58" customWidth="1"/>
    <col min="4" max="5" width="9.625" style="58" customWidth="1"/>
    <col min="6" max="6" width="13.625" style="58" customWidth="1"/>
    <col min="7" max="8" width="9.625" style="58" customWidth="1"/>
    <col min="9" max="9" width="13.625" style="58" customWidth="1"/>
    <col min="10" max="11" width="9.625" style="58" customWidth="1"/>
    <col min="12" max="12" width="13.625" style="58" customWidth="1"/>
    <col min="13" max="13" width="24.625" style="58" customWidth="1"/>
    <col min="14" max="14" width="4.625" style="58" customWidth="1"/>
    <col min="15" max="16384" width="9" style="58"/>
  </cols>
  <sheetData>
    <row r="1" spans="2:13" ht="39.950000000000003" customHeight="1">
      <c r="B1" s="224" t="s">
        <v>21</v>
      </c>
      <c r="C1" s="224"/>
      <c r="D1" s="224"/>
      <c r="E1" s="224"/>
      <c r="F1" s="224"/>
      <c r="G1" s="224"/>
      <c r="H1" s="224"/>
      <c r="I1" s="224"/>
      <c r="J1" s="224"/>
      <c r="K1" s="224"/>
      <c r="L1" s="224"/>
      <c r="M1" s="224"/>
    </row>
    <row r="2" spans="2:13" ht="13.5" customHeight="1">
      <c r="B2" s="59"/>
      <c r="C2" s="59"/>
      <c r="D2" s="59"/>
      <c r="E2" s="59"/>
      <c r="F2" s="59"/>
      <c r="G2" s="59"/>
      <c r="H2" s="59"/>
      <c r="I2" s="59"/>
      <c r="J2" s="59"/>
      <c r="K2" s="59"/>
      <c r="L2" s="59"/>
      <c r="M2" s="59"/>
    </row>
    <row r="3" spans="2:13" ht="30" customHeight="1">
      <c r="B3" s="59"/>
      <c r="C3" s="59"/>
      <c r="D3" s="59"/>
      <c r="E3" s="59"/>
      <c r="F3" s="59"/>
      <c r="G3" s="59"/>
      <c r="H3" s="59"/>
      <c r="I3" s="59"/>
      <c r="J3" s="59"/>
      <c r="K3" s="59"/>
      <c r="L3" s="59"/>
      <c r="M3" s="60" t="s">
        <v>22</v>
      </c>
    </row>
    <row r="5" spans="2:13" ht="39.950000000000003" customHeight="1">
      <c r="B5" s="225" t="s">
        <v>28</v>
      </c>
      <c r="C5" s="225"/>
    </row>
    <row r="7" spans="2:13" ht="35.1" customHeight="1">
      <c r="G7" s="212" t="s">
        <v>24</v>
      </c>
      <c r="H7" s="212"/>
      <c r="I7" s="226"/>
      <c r="J7" s="226"/>
      <c r="K7" s="226"/>
      <c r="L7" s="226"/>
      <c r="M7" s="226"/>
    </row>
    <row r="9" spans="2:13" ht="35.1" customHeight="1">
      <c r="G9" s="212" t="s">
        <v>25</v>
      </c>
      <c r="H9" s="212"/>
      <c r="I9" s="226"/>
      <c r="J9" s="226"/>
      <c r="K9" s="226"/>
      <c r="L9" s="226"/>
      <c r="M9" s="226"/>
    </row>
    <row r="11" spans="2:13" ht="35.1" customHeight="1">
      <c r="G11" s="212" t="s">
        <v>23</v>
      </c>
      <c r="H11" s="212"/>
      <c r="I11" s="213" t="s">
        <v>26</v>
      </c>
      <c r="J11" s="213"/>
      <c r="K11" s="213"/>
      <c r="L11" s="213"/>
      <c r="M11" s="213"/>
    </row>
    <row r="14" spans="2:13" ht="35.1" customHeight="1">
      <c r="B14" s="61" t="s">
        <v>27</v>
      </c>
    </row>
    <row r="15" spans="2:13" ht="35.1" customHeight="1" thickBot="1">
      <c r="B15" s="61"/>
    </row>
    <row r="16" spans="2:13" ht="24.95" customHeight="1">
      <c r="B16" s="214" t="s">
        <v>8</v>
      </c>
      <c r="C16" s="215"/>
      <c r="D16" s="218" t="s">
        <v>9</v>
      </c>
      <c r="E16" s="219"/>
      <c r="F16" s="220"/>
      <c r="G16" s="221" t="s">
        <v>10</v>
      </c>
      <c r="H16" s="219"/>
      <c r="I16" s="220"/>
      <c r="J16" s="221" t="s">
        <v>11</v>
      </c>
      <c r="K16" s="219"/>
      <c r="L16" s="222"/>
      <c r="M16" s="62" t="s">
        <v>3</v>
      </c>
    </row>
    <row r="17" spans="2:15" ht="39.950000000000003" customHeight="1" thickBot="1">
      <c r="B17" s="216"/>
      <c r="C17" s="217"/>
      <c r="D17" s="173">
        <v>2600000000</v>
      </c>
      <c r="E17" s="171"/>
      <c r="F17" s="172"/>
      <c r="G17" s="173">
        <v>2700000000</v>
      </c>
      <c r="H17" s="171"/>
      <c r="I17" s="172"/>
      <c r="J17" s="173">
        <v>2800000000</v>
      </c>
      <c r="K17" s="171"/>
      <c r="L17" s="223"/>
      <c r="M17" s="63">
        <f>SUM(D17:L17)</f>
        <v>8100000000</v>
      </c>
    </row>
    <row r="18" spans="2:15" ht="50.1" customHeight="1" thickBot="1"/>
    <row r="19" spans="2:15" ht="24.95" customHeight="1">
      <c r="B19" s="191" t="s">
        <v>14</v>
      </c>
      <c r="C19" s="193" t="s">
        <v>18</v>
      </c>
      <c r="D19" s="198" t="s">
        <v>9</v>
      </c>
      <c r="E19" s="196"/>
      <c r="F19" s="197"/>
      <c r="G19" s="198" t="s">
        <v>10</v>
      </c>
      <c r="H19" s="196"/>
      <c r="I19" s="197"/>
      <c r="J19" s="195" t="s">
        <v>11</v>
      </c>
      <c r="K19" s="196"/>
      <c r="L19" s="199"/>
      <c r="M19" s="175" t="s">
        <v>3</v>
      </c>
    </row>
    <row r="20" spans="2:15" ht="24.95" customHeight="1">
      <c r="B20" s="192"/>
      <c r="C20" s="194"/>
      <c r="D20" s="64" t="s">
        <v>0</v>
      </c>
      <c r="E20" s="65" t="s">
        <v>29</v>
      </c>
      <c r="F20" s="66" t="s">
        <v>1</v>
      </c>
      <c r="G20" s="64" t="s">
        <v>0</v>
      </c>
      <c r="H20" s="65" t="s">
        <v>29</v>
      </c>
      <c r="I20" s="66" t="s">
        <v>1</v>
      </c>
      <c r="J20" s="64" t="s">
        <v>0</v>
      </c>
      <c r="K20" s="65" t="s">
        <v>29</v>
      </c>
      <c r="L20" s="67" t="s">
        <v>1</v>
      </c>
      <c r="M20" s="176"/>
    </row>
    <row r="21" spans="2:15" ht="50.1" customHeight="1">
      <c r="B21" s="68" t="s">
        <v>15</v>
      </c>
      <c r="C21" s="69"/>
      <c r="D21" s="70">
        <v>0.7</v>
      </c>
      <c r="E21" s="71" t="s">
        <v>4</v>
      </c>
      <c r="F21" s="72">
        <f>ROUNDUP($D$17*D21/100,0)</f>
        <v>18200000</v>
      </c>
      <c r="G21" s="70">
        <v>0.7</v>
      </c>
      <c r="H21" s="71" t="s">
        <v>4</v>
      </c>
      <c r="I21" s="72">
        <f>ROUNDUP($G$17*G21/100,0)</f>
        <v>18900000</v>
      </c>
      <c r="J21" s="73">
        <v>0.7</v>
      </c>
      <c r="K21" s="71" t="s">
        <v>4</v>
      </c>
      <c r="L21" s="74">
        <f>ROUNDUP($J$17*J21/100,0)</f>
        <v>19600000</v>
      </c>
      <c r="M21" s="75">
        <f t="shared" ref="M21:M27" si="0">F21+I21+L21</f>
        <v>56700000</v>
      </c>
    </row>
    <row r="22" spans="2:15" ht="50.1" customHeight="1">
      <c r="B22" s="76" t="s">
        <v>12</v>
      </c>
      <c r="C22" s="77"/>
      <c r="D22" s="78">
        <v>2</v>
      </c>
      <c r="E22" s="79" t="s">
        <v>4</v>
      </c>
      <c r="F22" s="80">
        <f>ROUNDUP($D$17*D22/100,0)</f>
        <v>52000000</v>
      </c>
      <c r="G22" s="78">
        <v>2</v>
      </c>
      <c r="H22" s="79" t="s">
        <v>4</v>
      </c>
      <c r="I22" s="80">
        <f>ROUNDUP($G$17*G22/100,0)</f>
        <v>54000000</v>
      </c>
      <c r="J22" s="81">
        <v>2</v>
      </c>
      <c r="K22" s="79" t="s">
        <v>4</v>
      </c>
      <c r="L22" s="82">
        <f>ROUNDUP($J$17*J22/100,0)</f>
        <v>56000000</v>
      </c>
      <c r="M22" s="83">
        <f t="shared" si="0"/>
        <v>162000000</v>
      </c>
    </row>
    <row r="23" spans="2:15" ht="50.1" customHeight="1">
      <c r="B23" s="76" t="s">
        <v>16</v>
      </c>
      <c r="C23" s="77"/>
      <c r="D23" s="78">
        <v>0.7</v>
      </c>
      <c r="E23" s="79" t="s">
        <v>4</v>
      </c>
      <c r="F23" s="80">
        <f>ROUNDUP($D$17*D23/100,0)</f>
        <v>18200000</v>
      </c>
      <c r="G23" s="78">
        <v>0.7</v>
      </c>
      <c r="H23" s="79" t="s">
        <v>4</v>
      </c>
      <c r="I23" s="80">
        <f>ROUNDUP($G$17*G23/100,0)</f>
        <v>18900000</v>
      </c>
      <c r="J23" s="81">
        <v>0.7</v>
      </c>
      <c r="K23" s="79" t="s">
        <v>4</v>
      </c>
      <c r="L23" s="82">
        <f>ROUNDUP($J$17*J23/100,0)</f>
        <v>19600000</v>
      </c>
      <c r="M23" s="83">
        <f t="shared" si="0"/>
        <v>56700000</v>
      </c>
    </row>
    <row r="24" spans="2:15" ht="50.1" customHeight="1">
      <c r="B24" s="76" t="s">
        <v>13</v>
      </c>
      <c r="C24" s="77"/>
      <c r="D24" s="78">
        <v>1.5</v>
      </c>
      <c r="E24" s="79" t="s">
        <v>4</v>
      </c>
      <c r="F24" s="80">
        <f>ROUNDUP($D$17*D24/100,0)</f>
        <v>39000000</v>
      </c>
      <c r="G24" s="78">
        <v>1.5</v>
      </c>
      <c r="H24" s="79" t="s">
        <v>4</v>
      </c>
      <c r="I24" s="80">
        <f>ROUNDUP($G$17*G24/100,0)</f>
        <v>40500000</v>
      </c>
      <c r="J24" s="81">
        <v>1.5</v>
      </c>
      <c r="K24" s="79" t="s">
        <v>4</v>
      </c>
      <c r="L24" s="82">
        <f>ROUNDUP($J$17*J24/100,0)</f>
        <v>42000000</v>
      </c>
      <c r="M24" s="83">
        <f t="shared" si="0"/>
        <v>121500000</v>
      </c>
    </row>
    <row r="25" spans="2:15" ht="50.1" customHeight="1">
      <c r="B25" s="84" t="s">
        <v>17</v>
      </c>
      <c r="C25" s="77" t="s">
        <v>5</v>
      </c>
      <c r="D25" s="85">
        <v>181.5</v>
      </c>
      <c r="E25" s="86">
        <v>90000</v>
      </c>
      <c r="F25" s="80">
        <f>ROUNDUP(E25*D25,0)</f>
        <v>16335000</v>
      </c>
      <c r="G25" s="85">
        <v>181.5</v>
      </c>
      <c r="H25" s="86">
        <v>90000</v>
      </c>
      <c r="I25" s="80">
        <f>ROUNDUP(H25*G25,0)</f>
        <v>16335000</v>
      </c>
      <c r="J25" s="87">
        <v>181.5</v>
      </c>
      <c r="K25" s="86">
        <v>90000</v>
      </c>
      <c r="L25" s="82">
        <f>ROUNDUP(K25*J25,0)</f>
        <v>16335000</v>
      </c>
      <c r="M25" s="83">
        <f t="shared" si="0"/>
        <v>49005000</v>
      </c>
    </row>
    <row r="26" spans="2:15" ht="50.1" customHeight="1">
      <c r="B26" s="88"/>
      <c r="C26" s="77" t="s">
        <v>6</v>
      </c>
      <c r="D26" s="85">
        <v>350</v>
      </c>
      <c r="E26" s="86">
        <v>28000</v>
      </c>
      <c r="F26" s="80">
        <f>ROUNDUP(E26*D26,0)</f>
        <v>9800000</v>
      </c>
      <c r="G26" s="85">
        <v>350</v>
      </c>
      <c r="H26" s="86">
        <v>28000</v>
      </c>
      <c r="I26" s="80">
        <f>ROUNDUP(H26*G26,0)</f>
        <v>9800000</v>
      </c>
      <c r="J26" s="87">
        <v>350</v>
      </c>
      <c r="K26" s="86">
        <v>28000</v>
      </c>
      <c r="L26" s="82">
        <f>ROUNDUP(K26*J26,0)</f>
        <v>9800000</v>
      </c>
      <c r="M26" s="83">
        <f t="shared" si="0"/>
        <v>29400000</v>
      </c>
    </row>
    <row r="27" spans="2:15" ht="50.1" customHeight="1" thickBot="1">
      <c r="B27" s="89"/>
      <c r="C27" s="90" t="s">
        <v>7</v>
      </c>
      <c r="D27" s="91">
        <v>278</v>
      </c>
      <c r="E27" s="92">
        <v>7000</v>
      </c>
      <c r="F27" s="93">
        <f>ROUNDUP(E27*D27,0)</f>
        <v>1946000</v>
      </c>
      <c r="G27" s="91">
        <v>278</v>
      </c>
      <c r="H27" s="92">
        <v>7000</v>
      </c>
      <c r="I27" s="93">
        <f>ROUNDUP(H27*G27,0)</f>
        <v>1946000</v>
      </c>
      <c r="J27" s="94">
        <v>278</v>
      </c>
      <c r="K27" s="92">
        <v>7000</v>
      </c>
      <c r="L27" s="95">
        <f>ROUNDUP(K27*J27,0)</f>
        <v>1946000</v>
      </c>
      <c r="M27" s="96">
        <f t="shared" si="0"/>
        <v>5838000</v>
      </c>
    </row>
    <row r="28" spans="2:15" ht="39.950000000000003" customHeight="1" thickTop="1">
      <c r="B28" s="200" t="s">
        <v>2</v>
      </c>
      <c r="C28" s="201"/>
      <c r="D28" s="97">
        <f>SUM(D21:D24)</f>
        <v>4.9000000000000004</v>
      </c>
      <c r="E28" s="202">
        <f>SUM(F21:F27)</f>
        <v>155481000</v>
      </c>
      <c r="F28" s="203"/>
      <c r="G28" s="97">
        <f>SUM(G21:G24)</f>
        <v>4.9000000000000004</v>
      </c>
      <c r="H28" s="202">
        <f>SUM(I21:I27)</f>
        <v>160381000</v>
      </c>
      <c r="I28" s="203"/>
      <c r="J28" s="97">
        <f>SUM(J21:J24)</f>
        <v>4.9000000000000004</v>
      </c>
      <c r="K28" s="202">
        <f>SUM(L21:L27)</f>
        <v>165281000</v>
      </c>
      <c r="L28" s="204"/>
      <c r="M28" s="98">
        <f>E28+H28+K28</f>
        <v>481143000</v>
      </c>
      <c r="N28" s="99"/>
      <c r="O28" s="99"/>
    </row>
    <row r="29" spans="2:15" ht="39.950000000000003" customHeight="1" thickBot="1">
      <c r="B29" s="205" t="s">
        <v>20</v>
      </c>
      <c r="C29" s="206"/>
      <c r="D29" s="207">
        <f>ROUNDUP(E28*0.1,0)</f>
        <v>15548100</v>
      </c>
      <c r="E29" s="208"/>
      <c r="F29" s="209"/>
      <c r="G29" s="207">
        <f>ROUNDUP(H28*0.1,0)</f>
        <v>16038100</v>
      </c>
      <c r="H29" s="208"/>
      <c r="I29" s="209"/>
      <c r="J29" s="210">
        <f>ROUNDUP(K28*0.1,0)</f>
        <v>16528100</v>
      </c>
      <c r="K29" s="208"/>
      <c r="L29" s="211"/>
      <c r="M29" s="100">
        <f>SUM(D29:L29)</f>
        <v>48114300</v>
      </c>
      <c r="N29" s="99"/>
      <c r="O29" s="99"/>
    </row>
    <row r="30" spans="2:15" ht="39.950000000000003" customHeight="1" thickTop="1" thickBot="1">
      <c r="B30" s="168" t="s">
        <v>3</v>
      </c>
      <c r="C30" s="169"/>
      <c r="D30" s="173">
        <f>E28+D29</f>
        <v>171029100</v>
      </c>
      <c r="E30" s="171"/>
      <c r="F30" s="172"/>
      <c r="G30" s="173">
        <f>H28+G29</f>
        <v>176419100</v>
      </c>
      <c r="H30" s="171"/>
      <c r="I30" s="172"/>
      <c r="J30" s="170">
        <f>K28+J29</f>
        <v>181809100</v>
      </c>
      <c r="K30" s="171"/>
      <c r="L30" s="174"/>
      <c r="M30" s="101">
        <f>SUM(D30:L30)</f>
        <v>529257300</v>
      </c>
      <c r="N30" s="99"/>
      <c r="O30" s="99"/>
    </row>
    <row r="31" spans="2:15" ht="50.1" customHeight="1" thickBot="1"/>
    <row r="32" spans="2:15" ht="24.95" customHeight="1">
      <c r="B32" s="191" t="s">
        <v>14</v>
      </c>
      <c r="C32" s="193" t="s">
        <v>18</v>
      </c>
      <c r="D32" s="195" t="s">
        <v>9</v>
      </c>
      <c r="E32" s="196"/>
      <c r="F32" s="197"/>
      <c r="G32" s="198" t="s">
        <v>10</v>
      </c>
      <c r="H32" s="196"/>
      <c r="I32" s="197"/>
      <c r="J32" s="195" t="s">
        <v>11</v>
      </c>
      <c r="K32" s="196"/>
      <c r="L32" s="199"/>
      <c r="M32" s="175" t="s">
        <v>3</v>
      </c>
    </row>
    <row r="33" spans="2:13" ht="24.95" customHeight="1">
      <c r="B33" s="192"/>
      <c r="C33" s="194"/>
      <c r="D33" s="64" t="s">
        <v>0</v>
      </c>
      <c r="E33" s="65" t="s">
        <v>29</v>
      </c>
      <c r="F33" s="66" t="s">
        <v>1</v>
      </c>
      <c r="G33" s="64" t="s">
        <v>0</v>
      </c>
      <c r="H33" s="65" t="s">
        <v>29</v>
      </c>
      <c r="I33" s="66" t="s">
        <v>1</v>
      </c>
      <c r="J33" s="64" t="s">
        <v>0</v>
      </c>
      <c r="K33" s="65" t="s">
        <v>29</v>
      </c>
      <c r="L33" s="67" t="s">
        <v>1</v>
      </c>
      <c r="M33" s="176"/>
    </row>
    <row r="34" spans="2:13" ht="50.1" customHeight="1">
      <c r="B34" s="88" t="s">
        <v>19</v>
      </c>
      <c r="C34" s="69" t="s">
        <v>32</v>
      </c>
      <c r="D34" s="102">
        <v>15.2</v>
      </c>
      <c r="E34" s="103">
        <v>100000</v>
      </c>
      <c r="F34" s="72">
        <f>ROUNDUP(D34*E34,0)</f>
        <v>1520000</v>
      </c>
      <c r="G34" s="104">
        <v>14.9</v>
      </c>
      <c r="H34" s="103">
        <v>101000</v>
      </c>
      <c r="I34" s="72">
        <f>ROUNDUP(G34*H34,0)</f>
        <v>1504900</v>
      </c>
      <c r="J34" s="102">
        <v>14.8</v>
      </c>
      <c r="K34" s="103">
        <v>102000</v>
      </c>
      <c r="L34" s="105">
        <f>ROUNDUP(J34*K34,0)</f>
        <v>1509600</v>
      </c>
      <c r="M34" s="75">
        <f>IF(F34+I34+L34=0,"",F34+I34+L34)</f>
        <v>4534500</v>
      </c>
    </row>
    <row r="35" spans="2:13" ht="50.1" customHeight="1">
      <c r="B35" s="88"/>
      <c r="C35" s="77" t="s">
        <v>33</v>
      </c>
      <c r="D35" s="106" t="s">
        <v>4</v>
      </c>
      <c r="E35" s="107" t="s">
        <v>4</v>
      </c>
      <c r="F35" s="80">
        <v>3000000</v>
      </c>
      <c r="G35" s="106" t="s">
        <v>4</v>
      </c>
      <c r="H35" s="107" t="s">
        <v>4</v>
      </c>
      <c r="I35" s="80">
        <v>3000000</v>
      </c>
      <c r="J35" s="106" t="s">
        <v>4</v>
      </c>
      <c r="K35" s="107" t="s">
        <v>4</v>
      </c>
      <c r="L35" s="82">
        <v>3000000</v>
      </c>
      <c r="M35" s="83">
        <f>IF(F35+I35+L35=0,"",F35+I35+L35)</f>
        <v>9000000</v>
      </c>
    </row>
    <row r="36" spans="2:13" ht="50.1" customHeight="1">
      <c r="B36" s="88"/>
      <c r="C36" s="77" t="s">
        <v>34</v>
      </c>
      <c r="D36" s="87">
        <v>114.6</v>
      </c>
      <c r="E36" s="108">
        <v>30000</v>
      </c>
      <c r="F36" s="80">
        <f>ROUNDUP(D36*E36,0)</f>
        <v>3438000</v>
      </c>
      <c r="G36" s="109">
        <v>114.1</v>
      </c>
      <c r="H36" s="108">
        <v>32000</v>
      </c>
      <c r="I36" s="80">
        <f>ROUNDUP(G36*H36,0)</f>
        <v>3651200</v>
      </c>
      <c r="J36" s="87">
        <v>113.4</v>
      </c>
      <c r="K36" s="108">
        <v>35000</v>
      </c>
      <c r="L36" s="82">
        <f>ROUNDUP(J36*K36,0)</f>
        <v>3969000</v>
      </c>
      <c r="M36" s="83">
        <f>IF(F36+I36+L36=0,"",F36+I36+L36)</f>
        <v>11058200</v>
      </c>
    </row>
    <row r="37" spans="2:13" ht="50.1" customHeight="1">
      <c r="B37" s="88"/>
      <c r="C37" s="77"/>
      <c r="D37" s="110"/>
      <c r="E37" s="108"/>
      <c r="F37" s="80"/>
      <c r="G37" s="86"/>
      <c r="H37" s="108"/>
      <c r="I37" s="80"/>
      <c r="J37" s="110"/>
      <c r="K37" s="108"/>
      <c r="L37" s="82"/>
      <c r="M37" s="83" t="str">
        <f t="shared" ref="M37:M38" si="1">IF(F37+I37+L37=0,"",F37+I37+L37)</f>
        <v/>
      </c>
    </row>
    <row r="38" spans="2:13" ht="50.1" customHeight="1" thickBot="1">
      <c r="B38" s="111"/>
      <c r="C38" s="90"/>
      <c r="D38" s="112"/>
      <c r="E38" s="113"/>
      <c r="F38" s="93"/>
      <c r="G38" s="92"/>
      <c r="H38" s="113"/>
      <c r="I38" s="93"/>
      <c r="J38" s="112"/>
      <c r="K38" s="113"/>
      <c r="L38" s="95"/>
      <c r="M38" s="96" t="str">
        <f t="shared" si="1"/>
        <v/>
      </c>
    </row>
    <row r="39" spans="2:13" ht="39.950000000000003" customHeight="1" thickTop="1">
      <c r="B39" s="177" t="s">
        <v>2</v>
      </c>
      <c r="C39" s="178"/>
      <c r="D39" s="179">
        <f>SUM(F34:F38)</f>
        <v>7958000</v>
      </c>
      <c r="E39" s="180"/>
      <c r="F39" s="181"/>
      <c r="G39" s="182">
        <f>SUM(I34:I38)</f>
        <v>8156100</v>
      </c>
      <c r="H39" s="180"/>
      <c r="I39" s="181"/>
      <c r="J39" s="179">
        <f>SUM(L34:L38)</f>
        <v>8478600</v>
      </c>
      <c r="K39" s="180"/>
      <c r="L39" s="183"/>
      <c r="M39" s="114">
        <f>SUM(D39:L39)</f>
        <v>24592700</v>
      </c>
    </row>
    <row r="40" spans="2:13" ht="39.950000000000003" customHeight="1" thickBot="1">
      <c r="B40" s="184" t="s">
        <v>20</v>
      </c>
      <c r="C40" s="185"/>
      <c r="D40" s="186">
        <f>IF(D39=0,0,D39*0.1)</f>
        <v>795800</v>
      </c>
      <c r="E40" s="187"/>
      <c r="F40" s="188"/>
      <c r="G40" s="189">
        <f>IF(G39=0,0,G39*0.1)</f>
        <v>815610</v>
      </c>
      <c r="H40" s="187"/>
      <c r="I40" s="188"/>
      <c r="J40" s="186">
        <f>IF(J39=0,0,J39*0.1)</f>
        <v>847860</v>
      </c>
      <c r="K40" s="187"/>
      <c r="L40" s="190"/>
      <c r="M40" s="115">
        <f>SUM(D40:L40)</f>
        <v>2459270</v>
      </c>
    </row>
    <row r="41" spans="2:13" ht="39.950000000000003" customHeight="1" thickTop="1" thickBot="1">
      <c r="B41" s="168" t="s">
        <v>3</v>
      </c>
      <c r="C41" s="169"/>
      <c r="D41" s="170">
        <f>SUM(D39:F40)</f>
        <v>8753800</v>
      </c>
      <c r="E41" s="171"/>
      <c r="F41" s="172"/>
      <c r="G41" s="173">
        <f>SUM(G39:I40)</f>
        <v>8971710</v>
      </c>
      <c r="H41" s="171"/>
      <c r="I41" s="172"/>
      <c r="J41" s="170">
        <f>SUM(J39:L40)</f>
        <v>9326460</v>
      </c>
      <c r="K41" s="171"/>
      <c r="L41" s="174"/>
      <c r="M41" s="101">
        <f>SUM(D41:L41)</f>
        <v>27051970</v>
      </c>
    </row>
    <row r="43" spans="2:13" ht="20.100000000000001" customHeight="1">
      <c r="B43" s="116" t="s">
        <v>30</v>
      </c>
    </row>
    <row r="44" spans="2:13" ht="9.9499999999999993" customHeight="1"/>
    <row r="45" spans="2:13" ht="20.100000000000001" customHeight="1">
      <c r="B45" s="116" t="s">
        <v>31</v>
      </c>
    </row>
  </sheetData>
  <mergeCells count="51">
    <mergeCell ref="B1:M1"/>
    <mergeCell ref="B5:C5"/>
    <mergeCell ref="G7:H7"/>
    <mergeCell ref="I7:M7"/>
    <mergeCell ref="G9:H9"/>
    <mergeCell ref="I9:M9"/>
    <mergeCell ref="M19:M20"/>
    <mergeCell ref="G11:H11"/>
    <mergeCell ref="I11:M11"/>
    <mergeCell ref="B16:C17"/>
    <mergeCell ref="D16:F16"/>
    <mergeCell ref="G16:I16"/>
    <mergeCell ref="J16:L16"/>
    <mergeCell ref="D17:F17"/>
    <mergeCell ref="G17:I17"/>
    <mergeCell ref="J17:L17"/>
    <mergeCell ref="B19:B20"/>
    <mergeCell ref="C19:C20"/>
    <mergeCell ref="D19:F19"/>
    <mergeCell ref="G19:I19"/>
    <mergeCell ref="J19:L19"/>
    <mergeCell ref="B28:C28"/>
    <mergeCell ref="E28:F28"/>
    <mergeCell ref="H28:I28"/>
    <mergeCell ref="K28:L28"/>
    <mergeCell ref="B29:C29"/>
    <mergeCell ref="D29:F29"/>
    <mergeCell ref="G29:I29"/>
    <mergeCell ref="J29:L29"/>
    <mergeCell ref="B30:C30"/>
    <mergeCell ref="D30:F30"/>
    <mergeCell ref="G30:I30"/>
    <mergeCell ref="J30:L30"/>
    <mergeCell ref="B32:B33"/>
    <mergeCell ref="C32:C33"/>
    <mergeCell ref="D32:F32"/>
    <mergeCell ref="G32:I32"/>
    <mergeCell ref="J32:L32"/>
    <mergeCell ref="B41:C41"/>
    <mergeCell ref="D41:F41"/>
    <mergeCell ref="G41:I41"/>
    <mergeCell ref="J41:L41"/>
    <mergeCell ref="M32:M33"/>
    <mergeCell ref="B39:C39"/>
    <mergeCell ref="D39:F39"/>
    <mergeCell ref="G39:I39"/>
    <mergeCell ref="J39:L39"/>
    <mergeCell ref="B40:C40"/>
    <mergeCell ref="D40:F40"/>
    <mergeCell ref="G40:I40"/>
    <mergeCell ref="J40:L40"/>
  </mergeCells>
  <phoneticPr fontId="2"/>
  <printOptions horizontalCentered="1"/>
  <pageMargins left="0.39370078740157483" right="0.19685039370078741" top="0.78740157480314965" bottom="0.39370078740157483" header="0.39370078740157483" footer="0.19685039370078741"/>
  <pageSetup paperSize="9" scale="48" fitToHeight="0" orientation="portrait" r:id="rId1"/>
  <headerFooter>
    <oddHeader>&amp;L&amp;"ＭＳ 明朝,標準"&amp;18（様式７）</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様式７</vt:lpstr>
      <vt:lpstr>記入例</vt:lpstr>
      <vt:lpstr>記入例!Print_Area</vt:lpstr>
      <vt:lpstr>様式７!Print_Area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金子　剛</dc:creator>
  <cp:lastModifiedBy>金子　剛</cp:lastModifiedBy>
  <cp:lastPrinted>2026-09-16T07:57:28Z</cp:lastPrinted>
  <dcterms:created xsi:type="dcterms:W3CDTF">2015-06-05T18:19:34Z</dcterms:created>
  <dcterms:modified xsi:type="dcterms:W3CDTF">2026-09-16T07:57:33Z</dcterms:modified>
</cp:coreProperties>
</file>